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Carrion SF/2021/Payment advice/"/>
    </mc:Choice>
  </mc:AlternateContent>
  <xr:revisionPtr revIDLastSave="18" documentId="8_{BD39AD4F-37AE-4AF5-9B12-F7260DAB6DEC}" xr6:coauthVersionLast="47" xr6:coauthVersionMax="47" xr10:uidLastSave="{8360F5C2-B394-4179-96BD-3861A3B9DD89}"/>
  <bookViews>
    <workbookView xWindow="28680" yWindow="-120" windowWidth="29040" windowHeight="15840" xr2:uid="{53DEA6A7-9954-4755-8A17-200C91A0AA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2" i="1" l="1"/>
  <c r="K23" i="1"/>
  <c r="S5" i="1"/>
  <c r="E22" i="1"/>
  <c r="G22" i="1"/>
  <c r="I9" i="1"/>
  <c r="I22" i="1" s="1"/>
  <c r="C11" i="1"/>
  <c r="C13" i="1"/>
  <c r="Q14" i="1"/>
  <c r="O15" i="1"/>
  <c r="O22" i="1" s="1"/>
  <c r="O23" i="1" s="1"/>
  <c r="M15" i="1"/>
  <c r="M22" i="1" s="1"/>
  <c r="M23" i="1" s="1"/>
  <c r="K19" i="1"/>
  <c r="K22" i="1" s="1"/>
  <c r="Q6" i="1" l="1"/>
  <c r="Q22" i="1" l="1"/>
  <c r="Q23" i="1" s="1"/>
</calcChain>
</file>

<file path=xl/sharedStrings.xml><?xml version="1.0" encoding="utf-8"?>
<sst xmlns="http://schemas.openxmlformats.org/spreadsheetml/2006/main" count="29" uniqueCount="14">
  <si>
    <t>Date</t>
  </si>
  <si>
    <t>$</t>
  </si>
  <si>
    <t>Arab bank term deposit</t>
  </si>
  <si>
    <t>BOQ Term Deposit</t>
  </si>
  <si>
    <t>Me bank term deposit</t>
  </si>
  <si>
    <t>Judo bank TD</t>
  </si>
  <si>
    <t>ME bank Business online  #966</t>
  </si>
  <si>
    <t>Auswide Bank Wealth Mgmt Account #325</t>
  </si>
  <si>
    <t>Openning balance</t>
  </si>
  <si>
    <t>Redemtion</t>
  </si>
  <si>
    <t>Closing balancce</t>
  </si>
  <si>
    <t>Interest</t>
  </si>
  <si>
    <t>AMP super Edge Saver #1304</t>
  </si>
  <si>
    <t>ING Business Optimiser #981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</si>
</sst>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4" fontId="0" fillId="0" borderId="0" xfId="0" applyNumberFormat="1"/>
    <xf numFmtId="0" fontId="1" fillId="0" borderId="5" xfId="0" applyFont="1" applyBorder="1"/>
    <xf numFmtId="0" fontId="0" fillId="2" borderId="0" xfId="0" applyFill="1"/>
    <xf numFmtId="0" fontId="0" fillId="2" borderId="0" xfId="0" applyFill="1" applyBorder="1"/>
    <xf numFmtId="14" fontId="0" fillId="2" borderId="0" xfId="0" applyNumberFormat="1" applyFill="1"/>
    <xf numFmtId="14" fontId="0" fillId="2" borderId="0" xfId="0" applyNumberFormat="1" applyFill="1" applyBorder="1"/>
    <xf numFmtId="0" fontId="0" fillId="3" borderId="0" xfId="0" applyFill="1"/>
    <xf numFmtId="0" fontId="0" fillId="4" borderId="0" xfId="0" applyFill="1"/>
    <xf numFmtId="2" fontId="0" fillId="0" borderId="0" xfId="0" applyNumberFormat="1"/>
    <xf numFmtId="2" fontId="0" fillId="2" borderId="0" xfId="0" applyNumberFormat="1" applyFill="1"/>
    <xf numFmtId="2" fontId="0" fillId="4" borderId="0" xfId="0" applyNumberFormat="1" applyFill="1"/>
    <xf numFmtId="2" fontId="0" fillId="2" borderId="0" xfId="0" applyNumberFormat="1" applyFill="1" applyBorder="1"/>
    <xf numFmtId="0" fontId="0" fillId="5" borderId="0" xfId="0" applyFill="1"/>
    <xf numFmtId="0" fontId="0" fillId="5" borderId="3" xfId="0" applyFill="1" applyBorder="1" applyAlignment="1">
      <alignment horizontal="center"/>
    </xf>
    <xf numFmtId="0" fontId="0" fillId="5" borderId="1" xfId="0" applyFill="1" applyBorder="1"/>
    <xf numFmtId="0" fontId="0" fillId="5" borderId="0" xfId="0" applyFill="1" applyBorder="1"/>
    <xf numFmtId="0" fontId="0" fillId="5" borderId="6" xfId="0" applyFill="1" applyBorder="1"/>
    <xf numFmtId="14" fontId="0" fillId="5" borderId="0" xfId="0" applyNumberFormat="1" applyFill="1" applyBorder="1"/>
    <xf numFmtId="3" fontId="0" fillId="5" borderId="6" xfId="0" applyNumberFormat="1" applyFill="1" applyBorder="1"/>
    <xf numFmtId="14" fontId="0" fillId="5" borderId="0" xfId="0" applyNumberFormat="1" applyFill="1"/>
    <xf numFmtId="0" fontId="1" fillId="5" borderId="5" xfId="0" applyFont="1" applyFill="1" applyBorder="1"/>
    <xf numFmtId="2" fontId="0" fillId="5" borderId="0" xfId="0" applyNumberFormat="1" applyFill="1"/>
    <xf numFmtId="0" fontId="1" fillId="5" borderId="0" xfId="0" applyFont="1" applyFill="1"/>
    <xf numFmtId="0" fontId="0" fillId="5" borderId="5" xfId="0" applyFill="1" applyBorder="1"/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1" xfId="0" applyFill="1" applyBorder="1"/>
    <xf numFmtId="0" fontId="0" fillId="6" borderId="0" xfId="0" applyFill="1" applyBorder="1"/>
    <xf numFmtId="0" fontId="0" fillId="6" borderId="2" xfId="0" applyFill="1" applyBorder="1"/>
    <xf numFmtId="0" fontId="0" fillId="6" borderId="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F5476-9F4C-4245-AFC2-E8B51516F4D8}">
  <dimension ref="A1:S23"/>
  <sheetViews>
    <sheetView tabSelected="1" workbookViewId="0">
      <selection activeCell="L3" sqref="L3"/>
    </sheetView>
  </sheetViews>
  <sheetFormatPr defaultRowHeight="15" x14ac:dyDescent="0.25"/>
  <cols>
    <col min="1" max="1" width="17.28515625" bestFit="1" customWidth="1"/>
    <col min="2" max="2" width="10.7109375" bestFit="1" customWidth="1"/>
    <col min="3" max="3" width="14.28515625" customWidth="1"/>
    <col min="4" max="4" width="9.7109375" bestFit="1" customWidth="1"/>
    <col min="5" max="5" width="12.42578125" customWidth="1"/>
    <col min="6" max="6" width="11.85546875" customWidth="1"/>
    <col min="8" max="8" width="12.5703125" customWidth="1"/>
    <col min="9" max="9" width="20" customWidth="1"/>
    <col min="10" max="10" width="9.7109375" bestFit="1" customWidth="1"/>
    <col min="11" max="11" width="21.42578125" customWidth="1"/>
    <col min="12" max="12" width="10.7109375" bestFit="1" customWidth="1"/>
    <col min="13" max="13" width="15" customWidth="1"/>
    <col min="14" max="14" width="13.42578125" customWidth="1"/>
    <col min="15" max="15" width="29" customWidth="1"/>
    <col min="16" max="16" width="15.85546875" customWidth="1"/>
    <col min="17" max="17" width="17.7109375" customWidth="1"/>
    <col min="19" max="19" width="10.5703125" bestFit="1" customWidth="1"/>
  </cols>
  <sheetData>
    <row r="1" spans="1:19" x14ac:dyDescent="0.25">
      <c r="B1" s="13"/>
      <c r="C1" s="13"/>
      <c r="D1" s="13"/>
      <c r="E1" s="13"/>
      <c r="F1" s="13"/>
      <c r="G1" s="13"/>
      <c r="H1" s="13"/>
      <c r="I1" s="13"/>
    </row>
    <row r="2" spans="1:19" x14ac:dyDescent="0.25">
      <c r="B2" s="13"/>
      <c r="C2" s="13"/>
      <c r="D2" s="13"/>
      <c r="E2" s="13"/>
      <c r="F2" s="13"/>
      <c r="G2" s="13"/>
      <c r="H2" s="13"/>
      <c r="I2" s="13"/>
    </row>
    <row r="3" spans="1:19" x14ac:dyDescent="0.25">
      <c r="B3" s="25" t="s">
        <v>2</v>
      </c>
      <c r="C3" s="26"/>
      <c r="D3" s="25" t="s">
        <v>3</v>
      </c>
      <c r="E3" s="26"/>
      <c r="F3" s="14" t="s">
        <v>5</v>
      </c>
      <c r="G3" s="14"/>
      <c r="H3" s="25" t="s">
        <v>4</v>
      </c>
      <c r="I3" s="26"/>
      <c r="J3" s="27" t="s">
        <v>12</v>
      </c>
      <c r="K3" s="28"/>
      <c r="L3" s="31" t="s">
        <v>13</v>
      </c>
      <c r="M3" s="32"/>
      <c r="N3" s="27" t="s">
        <v>7</v>
      </c>
      <c r="O3" s="28"/>
      <c r="P3" s="27" t="s">
        <v>6</v>
      </c>
      <c r="Q3" s="28"/>
    </row>
    <row r="4" spans="1:19" x14ac:dyDescent="0.25">
      <c r="B4" s="15" t="s">
        <v>0</v>
      </c>
      <c r="C4" s="15" t="s">
        <v>1</v>
      </c>
      <c r="D4" s="15" t="s">
        <v>0</v>
      </c>
      <c r="E4" s="15" t="s">
        <v>1</v>
      </c>
      <c r="F4" s="15" t="s">
        <v>0</v>
      </c>
      <c r="G4" s="15" t="s">
        <v>1</v>
      </c>
      <c r="H4" s="15" t="s">
        <v>0</v>
      </c>
      <c r="I4" s="15" t="s">
        <v>1</v>
      </c>
      <c r="J4" s="29" t="s">
        <v>0</v>
      </c>
      <c r="K4" s="29" t="s">
        <v>1</v>
      </c>
      <c r="L4" s="29" t="s">
        <v>0</v>
      </c>
      <c r="M4" s="29" t="s">
        <v>1</v>
      </c>
      <c r="N4" s="29" t="s">
        <v>0</v>
      </c>
      <c r="O4" s="29" t="s">
        <v>1</v>
      </c>
      <c r="P4" s="29" t="s">
        <v>0</v>
      </c>
      <c r="Q4" s="29" t="s">
        <v>1</v>
      </c>
    </row>
    <row r="5" spans="1:19" x14ac:dyDescent="0.25">
      <c r="A5" s="3" t="s">
        <v>8</v>
      </c>
      <c r="B5" s="16"/>
      <c r="C5" s="17">
        <v>200000</v>
      </c>
      <c r="D5" s="16"/>
      <c r="E5" s="17">
        <v>205400</v>
      </c>
      <c r="F5" s="18">
        <v>43726</v>
      </c>
      <c r="G5" s="17">
        <v>250000</v>
      </c>
      <c r="H5" s="16"/>
      <c r="I5" s="17">
        <v>200000</v>
      </c>
      <c r="J5" s="30"/>
      <c r="K5" s="30">
        <v>202322.91</v>
      </c>
      <c r="L5" s="30"/>
      <c r="M5" s="30"/>
      <c r="N5" s="30"/>
      <c r="O5" s="30"/>
      <c r="P5" s="30"/>
      <c r="Q5" s="30"/>
      <c r="S5" s="9">
        <f>C5+E5+G5+I5+K5</f>
        <v>1057722.9099999999</v>
      </c>
    </row>
    <row r="6" spans="1:19" s="3" customFormat="1" x14ac:dyDescent="0.25">
      <c r="A6" s="3" t="s">
        <v>8</v>
      </c>
      <c r="B6" s="16"/>
      <c r="C6" s="17"/>
      <c r="D6" s="16"/>
      <c r="E6" s="17"/>
      <c r="F6" s="18"/>
      <c r="G6" s="17"/>
      <c r="H6" s="16"/>
      <c r="I6" s="19"/>
      <c r="J6" s="4"/>
      <c r="K6" s="4"/>
      <c r="L6" s="6">
        <v>44154</v>
      </c>
      <c r="M6" s="4">
        <v>250000</v>
      </c>
      <c r="N6" s="6">
        <v>44146</v>
      </c>
      <c r="O6" s="4">
        <v>250000</v>
      </c>
      <c r="P6" s="4"/>
      <c r="Q6" s="12">
        <f>I9</f>
        <v>201554.24</v>
      </c>
      <c r="S6" s="10"/>
    </row>
    <row r="7" spans="1:19" ht="15.75" thickBot="1" x14ac:dyDescent="0.3">
      <c r="B7" s="20">
        <v>44165</v>
      </c>
      <c r="C7" s="21">
        <v>1741.92</v>
      </c>
      <c r="D7" s="20">
        <v>44139</v>
      </c>
      <c r="E7" s="21">
        <v>1760.25</v>
      </c>
      <c r="F7" s="20">
        <v>44091</v>
      </c>
      <c r="G7" s="21">
        <v>4750</v>
      </c>
      <c r="H7" s="20">
        <v>44174</v>
      </c>
      <c r="I7" s="21">
        <v>1554.25</v>
      </c>
      <c r="J7" s="1">
        <v>44013</v>
      </c>
      <c r="K7">
        <v>157.97999999999999</v>
      </c>
      <c r="L7" s="1">
        <v>44165</v>
      </c>
      <c r="M7">
        <v>82.19</v>
      </c>
      <c r="N7" s="1">
        <v>44165</v>
      </c>
      <c r="O7">
        <v>92.81</v>
      </c>
      <c r="P7" s="1">
        <v>44196</v>
      </c>
      <c r="Q7">
        <v>109.34</v>
      </c>
    </row>
    <row r="8" spans="1:19" x14ac:dyDescent="0.25">
      <c r="B8" s="13"/>
      <c r="C8" s="13"/>
      <c r="D8" s="13"/>
      <c r="E8" s="13"/>
      <c r="F8" s="13"/>
      <c r="G8" s="13"/>
      <c r="H8" s="13"/>
      <c r="I8" s="13"/>
      <c r="J8" s="1">
        <v>44044</v>
      </c>
      <c r="K8">
        <v>148.38999999999999</v>
      </c>
      <c r="L8" s="1">
        <v>44196</v>
      </c>
      <c r="M8">
        <v>212.4</v>
      </c>
      <c r="N8" s="1">
        <v>44196</v>
      </c>
      <c r="O8">
        <v>148.69</v>
      </c>
      <c r="P8" s="1">
        <v>44227</v>
      </c>
      <c r="Q8">
        <v>154.15</v>
      </c>
    </row>
    <row r="9" spans="1:19" x14ac:dyDescent="0.25">
      <c r="B9" s="20">
        <v>43882</v>
      </c>
      <c r="C9" s="13">
        <v>201741</v>
      </c>
      <c r="D9" s="13"/>
      <c r="E9" s="13"/>
      <c r="F9" s="13"/>
      <c r="G9" s="13"/>
      <c r="H9" s="20">
        <v>44175</v>
      </c>
      <c r="I9" s="22">
        <f>201554.24</f>
        <v>201554.24</v>
      </c>
      <c r="J9" s="1">
        <v>44075</v>
      </c>
      <c r="K9">
        <v>137.68</v>
      </c>
      <c r="L9" s="1">
        <v>44227</v>
      </c>
      <c r="M9">
        <v>212.58</v>
      </c>
      <c r="N9" s="1">
        <v>44227</v>
      </c>
      <c r="O9">
        <v>148.77000000000001</v>
      </c>
      <c r="P9" s="1">
        <v>44255</v>
      </c>
      <c r="Q9">
        <v>133.80000000000001</v>
      </c>
    </row>
    <row r="10" spans="1:19" x14ac:dyDescent="0.25">
      <c r="B10" s="20"/>
      <c r="C10" s="23"/>
      <c r="D10" s="13"/>
      <c r="E10" s="13"/>
      <c r="F10" s="13"/>
      <c r="G10" s="13"/>
      <c r="H10" s="20">
        <v>44196</v>
      </c>
      <c r="I10" s="22"/>
      <c r="J10" s="1">
        <v>44105</v>
      </c>
      <c r="K10">
        <v>133.33000000000001</v>
      </c>
      <c r="L10" s="1">
        <v>44255</v>
      </c>
      <c r="M10">
        <v>192.17</v>
      </c>
      <c r="N10" s="1">
        <v>44255</v>
      </c>
      <c r="O10">
        <v>134.46</v>
      </c>
      <c r="P10" s="1">
        <v>44286</v>
      </c>
      <c r="Q10">
        <v>137.22</v>
      </c>
    </row>
    <row r="11" spans="1:19" ht="15.75" thickBot="1" x14ac:dyDescent="0.3">
      <c r="B11" s="13"/>
      <c r="C11" s="24">
        <f>SUM(C9:C10)</f>
        <v>201741</v>
      </c>
      <c r="D11" s="13"/>
      <c r="E11" s="13"/>
      <c r="F11" s="13"/>
      <c r="G11" s="13"/>
      <c r="H11" s="13"/>
      <c r="I11" s="22"/>
      <c r="J11" s="1">
        <v>44136</v>
      </c>
      <c r="K11">
        <v>137.86000000000001</v>
      </c>
      <c r="L11" s="1">
        <v>44286</v>
      </c>
      <c r="M11">
        <v>212.92</v>
      </c>
      <c r="N11" s="1">
        <v>44286</v>
      </c>
      <c r="O11">
        <v>144.47999999999999</v>
      </c>
      <c r="P11" s="1">
        <v>44316</v>
      </c>
      <c r="Q11">
        <v>132.88</v>
      </c>
    </row>
    <row r="12" spans="1:19" x14ac:dyDescent="0.25">
      <c r="B12" s="13"/>
      <c r="C12" s="13"/>
      <c r="D12" s="13"/>
      <c r="E12" s="13"/>
      <c r="F12" s="13"/>
      <c r="G12" s="13"/>
      <c r="H12" s="13"/>
      <c r="I12" s="22"/>
      <c r="J12" s="1">
        <v>44166</v>
      </c>
      <c r="K12">
        <v>120.99</v>
      </c>
      <c r="L12" s="1">
        <v>44316</v>
      </c>
      <c r="M12">
        <v>206.23</v>
      </c>
      <c r="N12" s="1">
        <v>44316</v>
      </c>
      <c r="O12">
        <v>133.91999999999999</v>
      </c>
      <c r="P12" s="1">
        <v>44347</v>
      </c>
      <c r="Q12">
        <v>137.4</v>
      </c>
    </row>
    <row r="13" spans="1:19" x14ac:dyDescent="0.25">
      <c r="B13" s="13" t="s">
        <v>11</v>
      </c>
      <c r="C13" s="13">
        <f>C7+C10</f>
        <v>1741.92</v>
      </c>
      <c r="D13" s="13"/>
      <c r="E13" s="13"/>
      <c r="F13" s="13"/>
      <c r="G13" s="13"/>
      <c r="H13" s="13"/>
      <c r="I13" s="22"/>
      <c r="J13" s="1">
        <v>44197</v>
      </c>
      <c r="K13">
        <v>112.15</v>
      </c>
      <c r="L13" s="1">
        <v>44347</v>
      </c>
      <c r="M13">
        <v>157.55000000000001</v>
      </c>
      <c r="N13" s="1">
        <v>44347</v>
      </c>
      <c r="O13">
        <v>138.46</v>
      </c>
      <c r="P13" s="1">
        <v>44377</v>
      </c>
      <c r="Q13">
        <v>133.06</v>
      </c>
    </row>
    <row r="14" spans="1:19" ht="15.75" thickBot="1" x14ac:dyDescent="0.3">
      <c r="B14" s="13"/>
      <c r="C14" s="13"/>
      <c r="D14" s="13"/>
      <c r="E14" s="13"/>
      <c r="F14" s="13"/>
      <c r="G14" s="13"/>
      <c r="H14" s="13"/>
      <c r="I14" s="22"/>
      <c r="J14" s="1">
        <v>44228</v>
      </c>
      <c r="K14">
        <v>112.22</v>
      </c>
      <c r="L14" s="1">
        <v>44377</v>
      </c>
      <c r="M14">
        <v>20.65</v>
      </c>
      <c r="N14" s="1">
        <v>44377</v>
      </c>
      <c r="O14">
        <v>134.06</v>
      </c>
      <c r="P14" s="1"/>
      <c r="Q14" s="2">
        <f>SUM(Q7:Q13)</f>
        <v>937.84999999999991</v>
      </c>
    </row>
    <row r="15" spans="1:19" ht="15.75" thickBot="1" x14ac:dyDescent="0.3">
      <c r="B15" s="13"/>
      <c r="C15" s="13"/>
      <c r="D15" s="13"/>
      <c r="E15" s="13"/>
      <c r="F15" s="13"/>
      <c r="G15" s="13"/>
      <c r="H15" s="13"/>
      <c r="I15" s="22"/>
      <c r="J15" s="1">
        <v>44256</v>
      </c>
      <c r="K15">
        <v>101.41</v>
      </c>
      <c r="M15" s="2">
        <f>SUM(M7:M14)</f>
        <v>1296.69</v>
      </c>
      <c r="O15" s="2">
        <f>SUM(O7:O14)</f>
        <v>1075.6500000000001</v>
      </c>
    </row>
    <row r="16" spans="1:19" x14ac:dyDescent="0.25">
      <c r="B16" s="13"/>
      <c r="C16" s="13"/>
      <c r="D16" s="13"/>
      <c r="E16" s="13"/>
      <c r="F16" s="13"/>
      <c r="G16" s="13"/>
      <c r="H16" s="13"/>
      <c r="I16" s="22"/>
      <c r="J16" s="1">
        <v>44287</v>
      </c>
      <c r="K16">
        <v>112.33</v>
      </c>
    </row>
    <row r="17" spans="1:19" x14ac:dyDescent="0.25">
      <c r="B17" s="13"/>
      <c r="C17" s="13"/>
      <c r="D17" s="13"/>
      <c r="E17" s="13"/>
      <c r="F17" s="13"/>
      <c r="G17" s="13"/>
      <c r="H17" s="13"/>
      <c r="I17" s="22"/>
      <c r="J17" s="1">
        <v>44317</v>
      </c>
      <c r="K17">
        <v>108.77</v>
      </c>
    </row>
    <row r="18" spans="1:19" x14ac:dyDescent="0.25">
      <c r="B18" s="13"/>
      <c r="C18" s="13"/>
      <c r="D18" s="13"/>
      <c r="E18" s="13"/>
      <c r="F18" s="13"/>
      <c r="G18" s="13"/>
      <c r="H18" s="13"/>
      <c r="I18" s="22"/>
      <c r="J18" s="1">
        <v>44348</v>
      </c>
      <c r="K18">
        <v>112.46</v>
      </c>
    </row>
    <row r="19" spans="1:19" ht="15.75" thickBot="1" x14ac:dyDescent="0.3">
      <c r="B19" s="13"/>
      <c r="C19" s="13"/>
      <c r="D19" s="13"/>
      <c r="E19" s="13"/>
      <c r="F19" s="13"/>
      <c r="G19" s="13"/>
      <c r="H19" s="13"/>
      <c r="I19" s="22"/>
      <c r="K19" s="2">
        <f>SUM(K7:K18)</f>
        <v>1495.57</v>
      </c>
    </row>
    <row r="20" spans="1:19" x14ac:dyDescent="0.25">
      <c r="B20" s="13"/>
      <c r="C20" s="13"/>
      <c r="D20" s="13"/>
      <c r="E20" s="13"/>
      <c r="F20" s="13"/>
      <c r="G20" s="13"/>
      <c r="H20" s="13"/>
      <c r="I20" s="22"/>
    </row>
    <row r="21" spans="1:19" x14ac:dyDescent="0.25">
      <c r="B21" s="13"/>
      <c r="C21" s="13"/>
      <c r="D21" s="13"/>
      <c r="E21" s="13"/>
      <c r="F21" s="13"/>
      <c r="G21" s="13"/>
      <c r="H21" s="13"/>
      <c r="I21" s="22"/>
    </row>
    <row r="22" spans="1:19" s="3" customFormat="1" x14ac:dyDescent="0.25">
      <c r="A22" s="3" t="s">
        <v>9</v>
      </c>
      <c r="C22" s="3">
        <v>201741</v>
      </c>
      <c r="D22" s="5">
        <v>44139</v>
      </c>
      <c r="E22" s="3">
        <f>E5+E7</f>
        <v>207160.25</v>
      </c>
      <c r="F22" s="5">
        <v>44091</v>
      </c>
      <c r="G22" s="3">
        <f>G5+G7</f>
        <v>254750</v>
      </c>
      <c r="H22" s="5">
        <v>44174</v>
      </c>
      <c r="I22" s="10">
        <f>I9+I10</f>
        <v>201554.24</v>
      </c>
      <c r="K22" s="3">
        <f>K5+K19</f>
        <v>203818.48</v>
      </c>
      <c r="M22" s="3">
        <f>M6+M15</f>
        <v>251296.69</v>
      </c>
      <c r="O22" s="3">
        <f>O6+O15</f>
        <v>251075.65</v>
      </c>
      <c r="Q22" s="3">
        <f>Q6+Q14</f>
        <v>202492.09</v>
      </c>
      <c r="S22" s="10">
        <f>C23+G23+K23+M23+O23+Q23</f>
        <v>1360423.91</v>
      </c>
    </row>
    <row r="23" spans="1:19" s="8" customFormat="1" x14ac:dyDescent="0.25">
      <c r="A23" s="8" t="s">
        <v>10</v>
      </c>
      <c r="C23" s="7">
        <v>201741</v>
      </c>
      <c r="E23" s="8">
        <v>0</v>
      </c>
      <c r="G23" s="7">
        <v>250000</v>
      </c>
      <c r="I23" s="11">
        <v>0</v>
      </c>
      <c r="K23" s="7">
        <f>K22</f>
        <v>203818.48</v>
      </c>
      <c r="M23" s="7">
        <f>M22</f>
        <v>251296.69</v>
      </c>
      <c r="O23" s="7">
        <f>O22</f>
        <v>251075.65</v>
      </c>
      <c r="Q23" s="7">
        <f>Q22</f>
        <v>202492.09</v>
      </c>
    </row>
  </sheetData>
  <mergeCells count="6">
    <mergeCell ref="H3:I3"/>
    <mergeCell ref="J3:K3"/>
    <mergeCell ref="N3:O3"/>
    <mergeCell ref="P3:Q3"/>
    <mergeCell ref="B3:C3"/>
    <mergeCell ref="D3:E3"/>
  </mergeCells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Props1.xml><?xml version="1.0" encoding="utf-8"?>
<ds:datastoreItem xmlns:ds="http://schemas.openxmlformats.org/officeDocument/2006/customXml" ds:itemID="{A062EB97-C842-4A58-BC80-EEFE8B670508}"/>
</file>

<file path=customXml/itemProps2.xml><?xml version="1.0" encoding="utf-8"?>
<ds:datastoreItem xmlns:ds="http://schemas.openxmlformats.org/officeDocument/2006/customXml" ds:itemID="{095DB023-5A54-48E1-B12B-7A8F25E5605B}"/>
</file>

<file path=customXml/itemProps3.xml><?xml version="1.0" encoding="utf-8"?>
<ds:datastoreItem xmlns:ds="http://schemas.openxmlformats.org/officeDocument/2006/customXml" ds:itemID="{1678440B-A14B-4B08-BD29-13BE52737E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2021-08-18T05:16:14Z</dcterms:created>
  <dcterms:modified xsi:type="dcterms:W3CDTF">2021-08-18T06:51:49Z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