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RUP\2021\Workpapers\2. Income Tax &amp; GST\Tax\"/>
    </mc:Choice>
  </mc:AlternateContent>
  <xr:revisionPtr revIDLastSave="0" documentId="13_ncr:1_{9AFE311D-6B7C-4F37-A3BE-44D33D959124}" xr6:coauthVersionLast="45" xr6:coauthVersionMax="45" xr10:uidLastSave="{00000000-0000-0000-0000-000000000000}"/>
  <bookViews>
    <workbookView xWindow="-120" yWindow="-120" windowWidth="29040" windowHeight="15840" xr2:uid="{A492319C-CC84-4838-9666-FCB8F0DDA75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8" i="1"/>
  <c r="G9" i="1" s="1"/>
  <c r="G7" i="1"/>
  <c r="G11" i="1"/>
  <c r="L26" i="1"/>
  <c r="L25" i="1"/>
  <c r="L24" i="1"/>
  <c r="L23" i="1"/>
  <c r="L22" i="1"/>
  <c r="L21" i="1"/>
  <c r="E9" i="1"/>
  <c r="E13" i="1"/>
  <c r="E15" i="1" s="1"/>
  <c r="G13" i="1" l="1"/>
  <c r="G15" i="1"/>
  <c r="G17" i="1" s="1"/>
  <c r="E17" i="1"/>
</calcChain>
</file>

<file path=xl/sharedStrings.xml><?xml version="1.0" encoding="utf-8"?>
<sst xmlns="http://schemas.openxmlformats.org/spreadsheetml/2006/main" count="26" uniqueCount="25">
  <si>
    <t>Taxable contributions</t>
  </si>
  <si>
    <t>Interest</t>
  </si>
  <si>
    <t>Expenses</t>
  </si>
  <si>
    <t>Taxable Income</t>
  </si>
  <si>
    <t>Tax</t>
  </si>
  <si>
    <t>No actuarial</t>
  </si>
  <si>
    <t>Actuarial</t>
  </si>
  <si>
    <t>ECPI</t>
  </si>
  <si>
    <t>Total income</t>
  </si>
  <si>
    <t>Total expenses</t>
  </si>
  <si>
    <t>ECPE</t>
  </si>
  <si>
    <t>Assumed actuarial percentage</t>
  </si>
  <si>
    <t>From 1 July 2020 to 23 August 2020</t>
  </si>
  <si>
    <t>From 24 August 2020 onwards</t>
  </si>
  <si>
    <t>Yrly total</t>
  </si>
  <si>
    <t>Exempt period</t>
  </si>
  <si>
    <t>Accounting fees</t>
  </si>
  <si>
    <t>Admin fees</t>
  </si>
  <si>
    <t>ATO levy</t>
  </si>
  <si>
    <t>Audit</t>
  </si>
  <si>
    <t>Bank fees</t>
  </si>
  <si>
    <t>Exempt income/expenses pre 23 August:</t>
  </si>
  <si>
    <t>Paul Truscott Superannuation Fund</t>
  </si>
  <si>
    <t>Estimated income tax implicaitons 2021FY</t>
  </si>
  <si>
    <t xml:space="preserve">Conclusion: more beneficial not to apply for the actuarial certificate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</si>
</sst>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43" fontId="0" fillId="0" borderId="0" xfId="1" applyFont="1"/>
    <xf numFmtId="43" fontId="0" fillId="0" borderId="1" xfId="1" applyFont="1" applyBorder="1"/>
    <xf numFmtId="43" fontId="0" fillId="0" borderId="0" xfId="1" applyFont="1" applyBorder="1"/>
    <xf numFmtId="43" fontId="0" fillId="0" borderId="0" xfId="0" applyNumberFormat="1"/>
    <xf numFmtId="9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9" fontId="0" fillId="0" borderId="6" xfId="0" applyNumberFormat="1" applyBorder="1"/>
    <xf numFmtId="0" fontId="0" fillId="0" borderId="7" xfId="0" applyBorder="1"/>
    <xf numFmtId="0" fontId="0" fillId="0" borderId="8" xfId="0" applyBorder="1"/>
    <xf numFmtId="9" fontId="0" fillId="0" borderId="6" xfId="2" applyFont="1" applyBorder="1"/>
    <xf numFmtId="0" fontId="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C296-5E19-4A88-9C94-3AA282C81A39}">
  <dimension ref="A1:N33"/>
  <sheetViews>
    <sheetView tabSelected="1" workbookViewId="0">
      <selection activeCell="B34" sqref="B34"/>
    </sheetView>
  </sheetViews>
  <sheetFormatPr defaultRowHeight="15" x14ac:dyDescent="0.25"/>
  <cols>
    <col min="5" max="5" width="10.5703125" bestFit="1" customWidth="1"/>
    <col min="7" max="7" width="10.5703125" bestFit="1" customWidth="1"/>
    <col min="8" max="8" width="10.5703125" customWidth="1"/>
    <col min="9" max="9" width="15.28515625" customWidth="1"/>
    <col min="10" max="10" width="9.5703125" bestFit="1" customWidth="1"/>
    <col min="11" max="11" width="14.28515625" bestFit="1" customWidth="1"/>
    <col min="12" max="12" width="9.5703125" bestFit="1" customWidth="1"/>
    <col min="14" max="14" width="9.5703125" bestFit="1" customWidth="1"/>
  </cols>
  <sheetData>
    <row r="1" spans="1:8" x14ac:dyDescent="0.25">
      <c r="A1" s="16" t="s">
        <v>22</v>
      </c>
    </row>
    <row r="2" spans="1:8" x14ac:dyDescent="0.25">
      <c r="A2" s="16" t="s">
        <v>23</v>
      </c>
    </row>
    <row r="3" spans="1:8" x14ac:dyDescent="0.25">
      <c r="A3" s="16"/>
    </row>
    <row r="4" spans="1:8" x14ac:dyDescent="0.25">
      <c r="E4" t="s">
        <v>5</v>
      </c>
      <c r="G4" t="s">
        <v>6</v>
      </c>
    </row>
    <row r="6" spans="1:8" x14ac:dyDescent="0.25">
      <c r="B6" t="s">
        <v>0</v>
      </c>
      <c r="E6" s="2">
        <v>25000</v>
      </c>
      <c r="G6" s="2">
        <v>25000</v>
      </c>
      <c r="H6" s="2"/>
    </row>
    <row r="7" spans="1:8" x14ac:dyDescent="0.25">
      <c r="B7" t="s">
        <v>1</v>
      </c>
      <c r="E7" s="2">
        <v>268</v>
      </c>
      <c r="G7" s="2">
        <f>+L21</f>
        <v>235</v>
      </c>
      <c r="H7" s="2"/>
    </row>
    <row r="8" spans="1:8" x14ac:dyDescent="0.25">
      <c r="B8" t="s">
        <v>7</v>
      </c>
      <c r="E8" s="3">
        <v>0</v>
      </c>
      <c r="G8" s="3">
        <f>ROUNDDOWN(G7*G22,0)</f>
        <v>225</v>
      </c>
      <c r="H8" s="4"/>
    </row>
    <row r="9" spans="1:8" x14ac:dyDescent="0.25">
      <c r="B9" t="s">
        <v>8</v>
      </c>
      <c r="E9" s="2">
        <f>+E6+E7-E8</f>
        <v>25268</v>
      </c>
      <c r="G9" s="2">
        <f>+G6+G7-G8</f>
        <v>25010</v>
      </c>
      <c r="H9" s="2"/>
    </row>
    <row r="10" spans="1:8" x14ac:dyDescent="0.25">
      <c r="E10" s="2"/>
      <c r="G10" s="2"/>
      <c r="H10" s="2"/>
    </row>
    <row r="11" spans="1:8" x14ac:dyDescent="0.25">
      <c r="B11" t="s">
        <v>2</v>
      </c>
      <c r="E11" s="4">
        <v>5414</v>
      </c>
      <c r="G11" s="4">
        <f>SUM(L22:L26)</f>
        <v>4633</v>
      </c>
      <c r="H11" s="4"/>
    </row>
    <row r="12" spans="1:8" x14ac:dyDescent="0.25">
      <c r="B12" t="s">
        <v>10</v>
      </c>
      <c r="E12" s="3">
        <v>0</v>
      </c>
      <c r="G12" s="3">
        <f>ROUNDDOWN((G11-L24)*G22,0)</f>
        <v>4199</v>
      </c>
      <c r="H12" s="4"/>
    </row>
    <row r="13" spans="1:8" x14ac:dyDescent="0.25">
      <c r="B13" t="s">
        <v>9</v>
      </c>
      <c r="E13" s="4">
        <f>+E11-E12</f>
        <v>5414</v>
      </c>
      <c r="G13" s="4">
        <f>+G11-G12</f>
        <v>434</v>
      </c>
      <c r="H13" s="4"/>
    </row>
    <row r="14" spans="1:8" x14ac:dyDescent="0.25">
      <c r="E14" s="4"/>
      <c r="G14" s="4"/>
      <c r="H14" s="4"/>
    </row>
    <row r="15" spans="1:8" x14ac:dyDescent="0.25">
      <c r="B15" t="s">
        <v>3</v>
      </c>
      <c r="E15" s="2">
        <f>+E9-E13</f>
        <v>19854</v>
      </c>
      <c r="G15" s="2">
        <f>+G9-G13</f>
        <v>24576</v>
      </c>
      <c r="H15" s="2"/>
    </row>
    <row r="16" spans="1:8" x14ac:dyDescent="0.25">
      <c r="E16" s="2"/>
      <c r="G16" s="2"/>
      <c r="H16" s="2"/>
    </row>
    <row r="17" spans="2:14" x14ac:dyDescent="0.25">
      <c r="B17" t="s">
        <v>4</v>
      </c>
      <c r="E17" s="2">
        <f>+E15*0.15</f>
        <v>2978.1</v>
      </c>
      <c r="G17" s="2">
        <f>+G15*0.15</f>
        <v>3686.3999999999996</v>
      </c>
      <c r="H17" s="2"/>
    </row>
    <row r="18" spans="2:14" x14ac:dyDescent="0.25">
      <c r="E18" s="2"/>
    </row>
    <row r="19" spans="2:14" x14ac:dyDescent="0.25">
      <c r="I19" t="s">
        <v>21</v>
      </c>
    </row>
    <row r="20" spans="2:14" x14ac:dyDescent="0.25">
      <c r="B20" s="7" t="s">
        <v>11</v>
      </c>
      <c r="C20" s="8"/>
      <c r="D20" s="8"/>
      <c r="E20" s="8"/>
      <c r="F20" s="8"/>
      <c r="G20" s="9"/>
      <c r="J20" t="s">
        <v>14</v>
      </c>
      <c r="K20" t="s">
        <v>15</v>
      </c>
    </row>
    <row r="21" spans="2:14" x14ac:dyDescent="0.25">
      <c r="B21" s="10" t="s">
        <v>12</v>
      </c>
      <c r="C21" s="11"/>
      <c r="D21" s="11"/>
      <c r="E21" s="11"/>
      <c r="F21" s="11"/>
      <c r="G21" s="12">
        <v>1</v>
      </c>
      <c r="H21" s="6"/>
      <c r="I21" t="s">
        <v>1</v>
      </c>
      <c r="J21" s="2">
        <v>268</v>
      </c>
      <c r="K21" s="2">
        <v>33</v>
      </c>
      <c r="L21" s="2">
        <f>+J21-K21</f>
        <v>235</v>
      </c>
    </row>
    <row r="22" spans="2:14" x14ac:dyDescent="0.25">
      <c r="B22" s="10" t="s">
        <v>13</v>
      </c>
      <c r="C22" s="11"/>
      <c r="D22" s="11"/>
      <c r="E22" s="11"/>
      <c r="F22" s="11"/>
      <c r="G22" s="15">
        <v>0.96</v>
      </c>
      <c r="I22" t="s">
        <v>16</v>
      </c>
      <c r="J22" s="2">
        <v>3454</v>
      </c>
      <c r="K22" s="2">
        <v>759</v>
      </c>
      <c r="L22" s="2">
        <f>+J22-K22</f>
        <v>2695</v>
      </c>
      <c r="N22" s="5"/>
    </row>
    <row r="23" spans="2:14" x14ac:dyDescent="0.25">
      <c r="B23" s="13"/>
      <c r="C23" s="1"/>
      <c r="D23" s="1"/>
      <c r="E23" s="1"/>
      <c r="F23" s="1"/>
      <c r="G23" s="14"/>
      <c r="I23" t="s">
        <v>17</v>
      </c>
      <c r="J23" s="2">
        <v>766</v>
      </c>
      <c r="K23" s="2">
        <v>0</v>
      </c>
      <c r="L23" s="2">
        <f t="shared" ref="L23:L26" si="0">+J23-K23</f>
        <v>766</v>
      </c>
    </row>
    <row r="24" spans="2:14" x14ac:dyDescent="0.25">
      <c r="I24" t="s">
        <v>18</v>
      </c>
      <c r="J24" s="2">
        <v>259</v>
      </c>
      <c r="K24" s="2">
        <v>0</v>
      </c>
      <c r="L24" s="2">
        <f t="shared" si="0"/>
        <v>259</v>
      </c>
      <c r="N24" s="5"/>
    </row>
    <row r="25" spans="2:14" x14ac:dyDescent="0.25">
      <c r="I25" t="s">
        <v>19</v>
      </c>
      <c r="J25" s="2">
        <v>715</v>
      </c>
      <c r="K25" s="2">
        <v>0</v>
      </c>
      <c r="L25" s="2">
        <f t="shared" si="0"/>
        <v>715</v>
      </c>
      <c r="N25" s="5"/>
    </row>
    <row r="26" spans="2:14" x14ac:dyDescent="0.25">
      <c r="I26" t="s">
        <v>20</v>
      </c>
      <c r="J26" s="2">
        <v>220</v>
      </c>
      <c r="K26" s="2">
        <v>22</v>
      </c>
      <c r="L26" s="2">
        <f t="shared" si="0"/>
        <v>198</v>
      </c>
    </row>
    <row r="27" spans="2:14" x14ac:dyDescent="0.25">
      <c r="J27" s="2"/>
      <c r="K27" s="2"/>
      <c r="L27" s="2"/>
    </row>
    <row r="33" spans="2:2" x14ac:dyDescent="0.25">
      <c r="B33" t="s"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2021-05-16T23:30:40Z</dcterms:created>
  <dcterms:modified xsi:type="dcterms:W3CDTF">2021-06-28T05:16:28Z</dcterms:modified>
</cp:coreProperties>
</file>