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L:\HFB Super\HFB.SuperClients\S\SOMI\2020\Workpapers\2. Income Tax &amp; GST\Tax\"/>
    </mc:Choice>
  </mc:AlternateContent>
  <xr:revisionPtr revIDLastSave="0" documentId="13_ncr:1_{FE290373-4CD0-4F62-8BB9-FDD7CB7C0468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Bld Woff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" l="1"/>
  <c r="E32" i="1"/>
  <c r="D33" i="1"/>
  <c r="E33" i="1"/>
  <c r="D32" i="1"/>
  <c r="D31" i="1"/>
  <c r="E29" i="1"/>
  <c r="F29" i="1" s="1"/>
  <c r="AD9" i="1" l="1"/>
  <c r="Z9" i="1"/>
  <c r="X9" i="1" s="1"/>
  <c r="AC10" i="1" l="1"/>
  <c r="AA10" i="1"/>
  <c r="Y10" i="1"/>
  <c r="AC17" i="1"/>
  <c r="AA17" i="1"/>
  <c r="Y17" i="1"/>
  <c r="W10" i="1"/>
  <c r="W17" i="1"/>
  <c r="G15" i="1"/>
  <c r="H15" i="1" s="1"/>
  <c r="I15" i="1"/>
  <c r="J15" i="1" l="1"/>
  <c r="L15" i="1" s="1"/>
  <c r="N15" i="1" s="1"/>
  <c r="P15" i="1" s="1"/>
  <c r="R15" i="1" s="1"/>
  <c r="T15" i="1" s="1"/>
  <c r="V15" i="1" s="1"/>
  <c r="X15" i="1" s="1"/>
  <c r="Z15" i="1" s="1"/>
  <c r="AB15" i="1" s="1"/>
  <c r="AD15" i="1" s="1"/>
  <c r="F31" i="1" l="1"/>
  <c r="F32" i="1"/>
  <c r="O11" i="1"/>
  <c r="F33" i="1" l="1"/>
  <c r="M11" i="1"/>
  <c r="K11" i="1"/>
</calcChain>
</file>

<file path=xl/sharedStrings.xml><?xml version="1.0" encoding="utf-8"?>
<sst xmlns="http://schemas.openxmlformats.org/spreadsheetml/2006/main" count="84" uniqueCount="45">
  <si>
    <t>Client Name:</t>
  </si>
  <si>
    <t>Somerset Financial Services Super Fund</t>
  </si>
  <si>
    <t>Client Code:</t>
  </si>
  <si>
    <t>SOMI4</t>
  </si>
  <si>
    <t>Year End:</t>
  </si>
  <si>
    <t>Accountant:</t>
  </si>
  <si>
    <t>Building Write/off</t>
  </si>
  <si>
    <t>Description</t>
  </si>
  <si>
    <t>Cost Price</t>
  </si>
  <si>
    <t>Purchase Date</t>
  </si>
  <si>
    <t>Rate</t>
  </si>
  <si>
    <t>W'off 08/09</t>
  </si>
  <si>
    <t>CWDV</t>
  </si>
  <si>
    <t>W'off 09/10</t>
  </si>
  <si>
    <t>W'off 10/11</t>
  </si>
  <si>
    <t>W'off 11/12</t>
  </si>
  <si>
    <t>W'off 12/13</t>
  </si>
  <si>
    <t>Construction</t>
  </si>
  <si>
    <t>See Quantity Surveyor's report</t>
  </si>
  <si>
    <t>8 The Emerald Noosa</t>
  </si>
  <si>
    <t xml:space="preserve">W'off 10/11 </t>
  </si>
  <si>
    <t>W'off 13/14</t>
  </si>
  <si>
    <t>W'off 14/15</t>
  </si>
  <si>
    <t>LS</t>
  </si>
  <si>
    <t>W'off 15/16</t>
  </si>
  <si>
    <t>W'off 16/17</t>
  </si>
  <si>
    <t>8114 Landmark</t>
  </si>
  <si>
    <t>Unit sold from SMSF to Ian personally on 01/04/2016</t>
  </si>
  <si>
    <t>Depreciation only claimed for 275 days</t>
  </si>
  <si>
    <t>W'off 17/18</t>
  </si>
  <si>
    <t>Awnings</t>
  </si>
  <si>
    <t>8 On the Beach</t>
  </si>
  <si>
    <t>Construction Costs</t>
  </si>
  <si>
    <t>W'off 18/19</t>
  </si>
  <si>
    <t>W'off 19/20</t>
  </si>
  <si>
    <t>Special building write off of 4% of contruction cost ($100,600) from purchase for 25 years)</t>
  </si>
  <si>
    <t>Property purchased 1995, therefore special building write off ends 2020/21.</t>
  </si>
  <si>
    <t xml:space="preserve">Actuarial percentage </t>
  </si>
  <si>
    <t>Exempt</t>
  </si>
  <si>
    <t>Totals</t>
  </si>
  <si>
    <t>Deductible</t>
  </si>
  <si>
    <t>Total</t>
  </si>
  <si>
    <t>D1</t>
  </si>
  <si>
    <t>D2</t>
  </si>
  <si>
    <t>Claim for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</si>
</sst>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0.000%"/>
  </numFmts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94">
    <xf numFmtId="0" fontId="0" fillId="0" borderId="0" xfId="0"/>
    <xf numFmtId="0" fontId="3" fillId="0" borderId="0" xfId="0" applyNumberFormat="1" applyFont="1" applyFill="1" applyBorder="1" applyAlignment="1"/>
    <xf numFmtId="0" fontId="2" fillId="0" borderId="1" xfId="0" applyNumberFormat="1" applyFont="1" applyFill="1" applyBorder="1" applyAlignment="1"/>
    <xf numFmtId="0" fontId="2" fillId="0" borderId="1" xfId="0" applyNumberFormat="1" applyFont="1" applyFill="1" applyBorder="1" applyAlignment="1">
      <alignment horizontal="right"/>
    </xf>
    <xf numFmtId="0" fontId="3" fillId="0" borderId="1" xfId="0" applyNumberFormat="1" applyFont="1" applyFill="1" applyBorder="1" applyAlignment="1">
      <alignment horizontal="right"/>
    </xf>
    <xf numFmtId="0" fontId="3" fillId="0" borderId="0" xfId="0" applyNumberFormat="1" applyFont="1" applyFill="1"/>
    <xf numFmtId="0" fontId="2" fillId="0" borderId="2" xfId="0" applyNumberFormat="1" applyFont="1" applyFill="1" applyBorder="1" applyAlignment="1">
      <alignment horizontal="left"/>
    </xf>
    <xf numFmtId="0" fontId="2" fillId="0" borderId="2" xfId="0" applyNumberFormat="1" applyFont="1" applyFill="1" applyBorder="1"/>
    <xf numFmtId="0" fontId="2" fillId="0" borderId="2" xfId="0" applyNumberFormat="1" applyFont="1" applyFill="1" applyBorder="1" applyAlignment="1">
      <alignment horizontal="right"/>
    </xf>
    <xf numFmtId="14" fontId="3" fillId="0" borderId="2" xfId="0" applyNumberFormat="1" applyFont="1" applyFill="1" applyBorder="1" applyAlignment="1">
      <alignment horizontal="left"/>
    </xf>
    <xf numFmtId="0" fontId="3" fillId="0" borderId="0" xfId="0" applyFont="1" applyFill="1"/>
    <xf numFmtId="164" fontId="0" fillId="0" borderId="0" xfId="0" applyNumberFormat="1" applyFill="1"/>
    <xf numFmtId="0" fontId="0" fillId="0" borderId="0" xfId="0" applyFill="1"/>
    <xf numFmtId="164" fontId="0" fillId="0" borderId="0" xfId="0" applyNumberFormat="1" applyFill="1" applyBorder="1"/>
    <xf numFmtId="0" fontId="0" fillId="0" borderId="0" xfId="0" applyFill="1" applyBorder="1"/>
    <xf numFmtId="49" fontId="0" fillId="0" borderId="1" xfId="0" applyNumberFormat="1" applyFill="1" applyBorder="1" applyAlignment="1">
      <alignment horizontal="center"/>
    </xf>
    <xf numFmtId="41" fontId="0" fillId="0" borderId="1" xfId="0" applyNumberFormat="1" applyFill="1" applyBorder="1"/>
    <xf numFmtId="10" fontId="1" fillId="0" borderId="1" xfId="1" applyNumberFormat="1" applyFill="1" applyBorder="1"/>
    <xf numFmtId="164" fontId="0" fillId="0" borderId="1" xfId="0" applyNumberFormat="1" applyFill="1" applyBorder="1"/>
    <xf numFmtId="0" fontId="0" fillId="0" borderId="1" xfId="0" applyFill="1" applyBorder="1"/>
    <xf numFmtId="0" fontId="0" fillId="0" borderId="0" xfId="0" applyNumberFormat="1" applyFill="1"/>
    <xf numFmtId="0" fontId="2" fillId="0" borderId="0" xfId="0" applyNumberFormat="1" applyFont="1" applyFill="1" applyAlignment="1">
      <alignment horizontal="center"/>
    </xf>
    <xf numFmtId="0" fontId="2" fillId="0" borderId="0" xfId="0" applyNumberFormat="1" applyFont="1" applyFill="1" applyAlignment="1">
      <alignment horizontal="center"/>
    </xf>
    <xf numFmtId="14" fontId="0" fillId="0" borderId="0" xfId="0" applyNumberFormat="1" applyFill="1"/>
    <xf numFmtId="10" fontId="1" fillId="0" borderId="0" xfId="1" applyNumberFormat="1" applyFill="1"/>
    <xf numFmtId="43" fontId="0" fillId="0" borderId="0" xfId="0" applyNumberFormat="1" applyFill="1"/>
    <xf numFmtId="164" fontId="0" fillId="0" borderId="4" xfId="0" applyNumberFormat="1" applyFill="1" applyBorder="1"/>
    <xf numFmtId="0" fontId="3" fillId="0" borderId="0" xfId="0" applyNumberFormat="1" applyFont="1" applyFill="1" applyAlignment="1">
      <alignment horizontal="left"/>
    </xf>
    <xf numFmtId="0" fontId="1" fillId="0" borderId="2" xfId="0" applyNumberFormat="1" applyFont="1" applyFill="1" applyBorder="1" applyAlignment="1">
      <alignment horizontal="right"/>
    </xf>
    <xf numFmtId="0" fontId="2" fillId="0" borderId="5" xfId="0" applyNumberFormat="1" applyFont="1" applyFill="1" applyBorder="1"/>
    <xf numFmtId="0" fontId="0" fillId="0" borderId="3" xfId="0" applyNumberFormat="1" applyFill="1" applyBorder="1"/>
    <xf numFmtId="164" fontId="0" fillId="0" borderId="3" xfId="0" applyNumberFormat="1" applyFill="1" applyBorder="1"/>
    <xf numFmtId="0" fontId="0" fillId="0" borderId="3" xfId="0" applyFill="1" applyBorder="1"/>
    <xf numFmtId="0" fontId="0" fillId="0" borderId="6" xfId="0" applyFill="1" applyBorder="1"/>
    <xf numFmtId="0" fontId="1" fillId="0" borderId="7" xfId="0" applyNumberFormat="1" applyFont="1" applyFill="1" applyBorder="1"/>
    <xf numFmtId="0" fontId="0" fillId="0" borderId="0" xfId="0" applyNumberFormat="1" applyFill="1" applyBorder="1"/>
    <xf numFmtId="0" fontId="0" fillId="0" borderId="8" xfId="0" applyFill="1" applyBorder="1"/>
    <xf numFmtId="0" fontId="0" fillId="0" borderId="7" xfId="0" applyNumberFormat="1" applyFill="1" applyBorder="1"/>
    <xf numFmtId="0" fontId="0" fillId="0" borderId="9" xfId="0" applyNumberFormat="1" applyFill="1" applyBorder="1"/>
    <xf numFmtId="0" fontId="0" fillId="0" borderId="1" xfId="0" applyNumberFormat="1" applyFill="1" applyBorder="1"/>
    <xf numFmtId="0" fontId="0" fillId="0" borderId="10" xfId="0" applyFill="1" applyBorder="1"/>
    <xf numFmtId="0" fontId="2" fillId="0" borderId="0" xfId="0" applyNumberFormat="1" applyFont="1" applyFill="1" applyAlignment="1">
      <alignment horizontal="center"/>
    </xf>
    <xf numFmtId="0" fontId="2" fillId="0" borderId="0" xfId="0" applyNumberFormat="1" applyFont="1" applyFill="1" applyAlignment="1">
      <alignment horizontal="center"/>
    </xf>
    <xf numFmtId="164" fontId="0" fillId="0" borderId="0" xfId="0" applyNumberFormat="1"/>
    <xf numFmtId="41" fontId="0" fillId="0" borderId="0" xfId="0" applyNumberFormat="1"/>
    <xf numFmtId="10" fontId="1" fillId="0" borderId="0" xfId="1" applyNumberFormat="1"/>
    <xf numFmtId="49" fontId="0" fillId="0" borderId="0" xfId="0" applyNumberFormat="1" applyAlignment="1">
      <alignment horizontal="center"/>
    </xf>
    <xf numFmtId="43" fontId="0" fillId="0" borderId="0" xfId="0" applyNumberFormat="1"/>
    <xf numFmtId="14" fontId="0" fillId="0" borderId="0" xfId="0" applyNumberFormat="1"/>
    <xf numFmtId="0" fontId="1" fillId="0" borderId="0" xfId="0" applyNumberFormat="1" applyFont="1" applyAlignment="1"/>
    <xf numFmtId="0" fontId="2" fillId="0" borderId="3" xfId="0" applyNumberFormat="1" applyFont="1" applyFill="1" applyBorder="1"/>
    <xf numFmtId="0" fontId="0" fillId="0" borderId="3" xfId="0" applyNumberFormat="1" applyBorder="1"/>
    <xf numFmtId="16" fontId="0" fillId="0" borderId="3" xfId="0" applyNumberFormat="1" applyBorder="1" applyAlignment="1">
      <alignment horizontal="right"/>
    </xf>
    <xf numFmtId="0" fontId="0" fillId="0" borderId="11" xfId="0" applyNumberFormat="1" applyBorder="1" applyAlignment="1">
      <alignment horizontal="center"/>
    </xf>
    <xf numFmtId="164" fontId="0" fillId="0" borderId="3" xfId="0" applyNumberFormat="1" applyBorder="1"/>
    <xf numFmtId="0" fontId="0" fillId="0" borderId="3" xfId="0" applyBorder="1"/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16" fontId="0" fillId="0" borderId="3" xfId="0" applyNumberFormat="1" applyFill="1" applyBorder="1" applyAlignment="1">
      <alignment horizontal="right"/>
    </xf>
    <xf numFmtId="0" fontId="0" fillId="0" borderId="11" xfId="0" applyNumberFormat="1" applyFill="1" applyBorder="1" applyAlignment="1">
      <alignment horizontal="center"/>
    </xf>
    <xf numFmtId="43" fontId="0" fillId="0" borderId="3" xfId="0" applyNumberFormat="1" applyFill="1" applyBorder="1"/>
    <xf numFmtId="43" fontId="0" fillId="0" borderId="0" xfId="2" applyFont="1" applyFill="1"/>
    <xf numFmtId="43" fontId="0" fillId="0" borderId="4" xfId="2" applyFont="1" applyFill="1" applyBorder="1"/>
    <xf numFmtId="43" fontId="0" fillId="0" borderId="0" xfId="2" applyFont="1"/>
    <xf numFmtId="0" fontId="2" fillId="2" borderId="5" xfId="0" applyNumberFormat="1" applyFont="1" applyFill="1" applyBorder="1"/>
    <xf numFmtId="0" fontId="0" fillId="2" borderId="3" xfId="0" applyNumberFormat="1" applyFill="1" applyBorder="1"/>
    <xf numFmtId="0" fontId="2" fillId="2" borderId="3" xfId="0" applyFont="1" applyFill="1" applyBorder="1"/>
    <xf numFmtId="0" fontId="2" fillId="2" borderId="6" xfId="0" applyFont="1" applyFill="1" applyBorder="1"/>
    <xf numFmtId="0" fontId="2" fillId="2" borderId="7" xfId="0" applyNumberFormat="1" applyFont="1" applyFill="1" applyBorder="1"/>
    <xf numFmtId="0" fontId="0" fillId="2" borderId="0" xfId="0" applyNumberFormat="1" applyFill="1" applyBorder="1"/>
    <xf numFmtId="0" fontId="1" fillId="2" borderId="7" xfId="0" applyNumberFormat="1" applyFont="1" applyFill="1" applyBorder="1"/>
    <xf numFmtId="165" fontId="0" fillId="2" borderId="0" xfId="0" applyNumberFormat="1" applyFill="1" applyBorder="1"/>
    <xf numFmtId="44" fontId="0" fillId="2" borderId="0" xfId="3" applyFont="1" applyFill="1" applyBorder="1"/>
    <xf numFmtId="0" fontId="2" fillId="2" borderId="9" xfId="0" applyNumberFormat="1" applyFont="1" applyFill="1" applyBorder="1"/>
    <xf numFmtId="0" fontId="0" fillId="2" borderId="1" xfId="0" applyFill="1" applyBorder="1"/>
    <xf numFmtId="44" fontId="2" fillId="2" borderId="1" xfId="0" applyNumberFormat="1" applyFont="1" applyFill="1" applyBorder="1"/>
    <xf numFmtId="44" fontId="2" fillId="2" borderId="10" xfId="0" applyNumberFormat="1" applyFont="1" applyFill="1" applyBorder="1"/>
    <xf numFmtId="165" fontId="0" fillId="2" borderId="0" xfId="1" applyNumberFormat="1" applyFont="1" applyFill="1" applyBorder="1"/>
    <xf numFmtId="0" fontId="2" fillId="2" borderId="0" xfId="0" applyFont="1" applyFill="1" applyBorder="1" applyAlignment="1">
      <alignment horizontal="center"/>
    </xf>
    <xf numFmtId="0" fontId="0" fillId="2" borderId="8" xfId="0" applyFill="1" applyBorder="1"/>
    <xf numFmtId="44" fontId="0" fillId="2" borderId="8" xfId="0" applyNumberFormat="1" applyFill="1" applyBorder="1"/>
    <xf numFmtId="165" fontId="0" fillId="2" borderId="8" xfId="0" applyNumberFormat="1" applyFill="1" applyBorder="1"/>
    <xf numFmtId="43" fontId="0" fillId="3" borderId="4" xfId="2" applyFont="1" applyFill="1" applyBorder="1"/>
    <xf numFmtId="0" fontId="6" fillId="0" borderId="0" xfId="0" applyFont="1" applyFill="1"/>
    <xf numFmtId="0" fontId="2" fillId="0" borderId="0" xfId="0" applyNumberFormat="1" applyFont="1" applyBorder="1" applyAlignment="1">
      <alignment horizontal="center"/>
    </xf>
    <xf numFmtId="0" fontId="1" fillId="0" borderId="0" xfId="0" applyNumberFormat="1" applyFont="1" applyAlignment="1"/>
    <xf numFmtId="0" fontId="3" fillId="0" borderId="1" xfId="0" applyNumberFormat="1" applyFont="1" applyFill="1" applyBorder="1" applyAlignment="1"/>
    <xf numFmtId="14" fontId="3" fillId="0" borderId="2" xfId="0" applyNumberFormat="1" applyFont="1" applyFill="1" applyBorder="1" applyAlignment="1">
      <alignment horizontal="left"/>
    </xf>
    <xf numFmtId="0" fontId="3" fillId="0" borderId="2" xfId="0" applyNumberFormat="1" applyFont="1" applyFill="1" applyBorder="1" applyAlignment="1">
      <alignment horizontal="left"/>
    </xf>
    <xf numFmtId="0" fontId="0" fillId="0" borderId="3" xfId="0" applyNumberFormat="1" applyFill="1" applyBorder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0" fillId="0" borderId="0" xfId="0" applyNumberFormat="1" applyFill="1" applyBorder="1" applyAlignment="1">
      <alignment horizontal="center"/>
    </xf>
    <xf numFmtId="0" fontId="3" fillId="0" borderId="0" xfId="0" applyNumberFormat="1" applyFont="1" applyFill="1" applyAlignment="1"/>
    <xf numFmtId="0" fontId="2" fillId="0" borderId="0" xfId="0" applyNumberFormat="1" applyFont="1" applyFill="1" applyAlignment="1">
      <alignment horizontal="center"/>
    </xf>
  </cellXfs>
  <cellStyles count="4">
    <cellStyle name="Comma" xfId="2" builtinId="3"/>
    <cellStyle name="Currency" xfId="3" builtinId="4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41"/>
  <sheetViews>
    <sheetView tabSelected="1" workbookViewId="0">
      <selection activeCell="E31" sqref="E31"/>
    </sheetView>
  </sheetViews>
  <sheetFormatPr defaultRowHeight="12.75" x14ac:dyDescent="0.2"/>
  <cols>
    <col min="1" max="1" width="4.7109375" style="20" customWidth="1"/>
    <col min="2" max="2" width="9.42578125" style="20" customWidth="1"/>
    <col min="3" max="4" width="12.7109375" style="20" customWidth="1"/>
    <col min="5" max="5" width="16.28515625" style="20" customWidth="1"/>
    <col min="6" max="6" width="10.140625" style="20" customWidth="1"/>
    <col min="7" max="8" width="10.7109375" style="20" hidden="1" customWidth="1"/>
    <col min="9" max="9" width="11" style="11" hidden="1" customWidth="1"/>
    <col min="10" max="10" width="11.7109375" style="12" hidden="1" customWidth="1"/>
    <col min="11" max="11" width="9.7109375" style="12" hidden="1" customWidth="1"/>
    <col min="12" max="12" width="12.5703125" style="12" hidden="1" customWidth="1"/>
    <col min="13" max="13" width="9.7109375" style="12" hidden="1" customWidth="1"/>
    <col min="14" max="14" width="10.7109375" style="12" hidden="1" customWidth="1"/>
    <col min="15" max="15" width="11" style="12" hidden="1" customWidth="1"/>
    <col min="16" max="16" width="10.140625" style="12" hidden="1" customWidth="1"/>
    <col min="17" max="17" width="10.28515625" style="12" hidden="1" customWidth="1"/>
    <col min="18" max="20" width="10.42578125" style="12" hidden="1" customWidth="1"/>
    <col min="21" max="21" width="11" style="12" hidden="1" customWidth="1"/>
    <col min="22" max="22" width="10.5703125" style="12" hidden="1" customWidth="1"/>
    <col min="23" max="23" width="10" style="12" customWidth="1"/>
    <col min="24" max="24" width="10.42578125" style="12" customWidth="1"/>
    <col min="25" max="25" width="10.140625" style="12" customWidth="1"/>
    <col min="26" max="26" width="10.28515625" style="12" bestFit="1" customWidth="1"/>
    <col min="27" max="27" width="11.140625" style="12" customWidth="1"/>
    <col min="28" max="28" width="10.28515625" style="12" bestFit="1" customWidth="1"/>
    <col min="29" max="29" width="11" style="12" customWidth="1"/>
    <col min="30" max="30" width="10.28515625" style="12" bestFit="1" customWidth="1"/>
    <col min="31" max="16384" width="9.140625" style="12"/>
  </cols>
  <sheetData>
    <row r="1" spans="1:30" s="5" customFormat="1" ht="15.75" customHeight="1" x14ac:dyDescent="0.2">
      <c r="A1" s="2" t="s">
        <v>0</v>
      </c>
      <c r="B1" s="2"/>
      <c r="C1" s="86" t="s">
        <v>1</v>
      </c>
      <c r="D1" s="86"/>
      <c r="E1" s="86"/>
      <c r="F1" s="86"/>
      <c r="G1" s="3" t="s">
        <v>2</v>
      </c>
      <c r="H1" s="4" t="s">
        <v>3</v>
      </c>
    </row>
    <row r="2" spans="1:30" s="10" customFormat="1" ht="15.75" customHeight="1" x14ac:dyDescent="0.2">
      <c r="A2" s="6" t="s">
        <v>4</v>
      </c>
      <c r="B2" s="7"/>
      <c r="C2" s="87">
        <v>44012</v>
      </c>
      <c r="D2" s="88"/>
      <c r="E2" s="8"/>
      <c r="F2" s="9"/>
      <c r="G2" s="8" t="s">
        <v>5</v>
      </c>
      <c r="H2" s="28" t="s">
        <v>23</v>
      </c>
      <c r="M2" s="5"/>
    </row>
    <row r="3" spans="1:30" ht="6" customHeight="1" x14ac:dyDescent="0.2">
      <c r="A3" s="89"/>
      <c r="B3" s="89"/>
      <c r="C3" s="89"/>
      <c r="D3" s="89"/>
      <c r="E3" s="89"/>
      <c r="F3" s="89"/>
      <c r="G3" s="89"/>
      <c r="H3" s="89"/>
    </row>
    <row r="4" spans="1:30" ht="15.75" x14ac:dyDescent="0.25">
      <c r="A4" s="90" t="s">
        <v>6</v>
      </c>
      <c r="B4" s="90"/>
      <c r="C4" s="90"/>
      <c r="D4" s="90"/>
      <c r="E4" s="90"/>
      <c r="F4" s="90"/>
      <c r="G4" s="90"/>
      <c r="H4" s="90"/>
    </row>
    <row r="5" spans="1:30" s="14" customFormat="1" ht="6" customHeight="1" x14ac:dyDescent="0.2">
      <c r="A5" s="91"/>
      <c r="B5" s="91"/>
      <c r="C5" s="91"/>
      <c r="D5" s="91"/>
      <c r="E5" s="91"/>
      <c r="F5" s="91"/>
      <c r="G5" s="91"/>
      <c r="H5" s="91"/>
      <c r="I5" s="13"/>
    </row>
    <row r="6" spans="1:30" ht="3.75" customHeight="1" x14ac:dyDescent="0.2">
      <c r="A6" s="15"/>
      <c r="B6" s="86"/>
      <c r="C6" s="86"/>
      <c r="D6" s="16"/>
      <c r="E6" s="16"/>
      <c r="F6" s="17"/>
      <c r="G6" s="16"/>
      <c r="H6" s="16"/>
      <c r="I6" s="18"/>
      <c r="J6" s="19"/>
      <c r="K6" s="19"/>
      <c r="L6" s="19"/>
      <c r="M6" s="19"/>
      <c r="N6" s="19"/>
      <c r="O6" s="19"/>
      <c r="P6" s="19"/>
    </row>
    <row r="7" spans="1:30" x14ac:dyDescent="0.2">
      <c r="A7" s="50" t="s">
        <v>19</v>
      </c>
      <c r="B7" s="50"/>
      <c r="C7" s="30"/>
      <c r="D7" s="30"/>
      <c r="E7" s="30"/>
      <c r="F7" s="30"/>
      <c r="G7" s="58"/>
      <c r="H7" s="59"/>
      <c r="I7" s="31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</row>
    <row r="8" spans="1:30" x14ac:dyDescent="0.2">
      <c r="A8" s="21"/>
      <c r="B8" s="93" t="s">
        <v>7</v>
      </c>
      <c r="C8" s="93"/>
      <c r="D8" s="21" t="s">
        <v>8</v>
      </c>
      <c r="E8" s="21" t="s">
        <v>9</v>
      </c>
      <c r="F8" s="21" t="s">
        <v>10</v>
      </c>
      <c r="I8" s="21" t="s">
        <v>13</v>
      </c>
      <c r="J8" s="21" t="s">
        <v>12</v>
      </c>
      <c r="K8" s="21" t="s">
        <v>20</v>
      </c>
      <c r="L8" s="21" t="s">
        <v>12</v>
      </c>
      <c r="M8" s="21" t="s">
        <v>15</v>
      </c>
      <c r="N8" s="21" t="s">
        <v>12</v>
      </c>
      <c r="O8" s="21" t="s">
        <v>16</v>
      </c>
      <c r="P8" s="21" t="s">
        <v>12</v>
      </c>
      <c r="Q8" s="21" t="s">
        <v>21</v>
      </c>
      <c r="R8" s="21" t="s">
        <v>12</v>
      </c>
      <c r="S8" s="21" t="s">
        <v>22</v>
      </c>
      <c r="T8" s="21" t="s">
        <v>12</v>
      </c>
      <c r="U8" s="22" t="s">
        <v>24</v>
      </c>
      <c r="V8" s="22" t="s">
        <v>12</v>
      </c>
      <c r="W8" s="42" t="s">
        <v>25</v>
      </c>
      <c r="X8" s="41" t="s">
        <v>12</v>
      </c>
      <c r="Y8" s="22" t="s">
        <v>29</v>
      </c>
      <c r="Z8" s="22" t="s">
        <v>12</v>
      </c>
      <c r="AA8" s="57" t="s">
        <v>33</v>
      </c>
      <c r="AB8" s="57" t="s">
        <v>12</v>
      </c>
      <c r="AC8" s="57" t="s">
        <v>34</v>
      </c>
      <c r="AD8" s="57" t="s">
        <v>12</v>
      </c>
    </row>
    <row r="9" spans="1:30" x14ac:dyDescent="0.2">
      <c r="A9" s="21"/>
      <c r="B9" s="92" t="s">
        <v>17</v>
      </c>
      <c r="C9" s="92"/>
      <c r="D9" s="27" t="s">
        <v>18</v>
      </c>
      <c r="E9" s="21"/>
      <c r="F9" s="21"/>
      <c r="I9" s="21">
        <v>3767</v>
      </c>
      <c r="J9" s="21"/>
      <c r="K9" s="21">
        <v>3767</v>
      </c>
      <c r="L9" s="21"/>
      <c r="M9" s="12">
        <v>3767</v>
      </c>
      <c r="O9" s="12">
        <v>3767</v>
      </c>
      <c r="Q9" s="12">
        <v>3767</v>
      </c>
      <c r="R9" s="10"/>
      <c r="S9" s="12">
        <v>3797</v>
      </c>
      <c r="T9" s="10"/>
      <c r="U9" s="12">
        <v>3797</v>
      </c>
      <c r="W9" s="61">
        <v>3797</v>
      </c>
      <c r="X9" s="61">
        <f>+Z9+Y9</f>
        <v>56219</v>
      </c>
      <c r="Y9" s="61">
        <v>3797</v>
      </c>
      <c r="Z9" s="61">
        <f>+AB9+AA9</f>
        <v>52422</v>
      </c>
      <c r="AA9" s="61">
        <v>3797</v>
      </c>
      <c r="AB9" s="61">
        <v>48625</v>
      </c>
      <c r="AC9" s="61">
        <v>3797</v>
      </c>
      <c r="AD9" s="61">
        <f>+AB9-AC9</f>
        <v>44828</v>
      </c>
    </row>
    <row r="10" spans="1:30" ht="13.5" thickBot="1" x14ac:dyDescent="0.25">
      <c r="B10" s="1"/>
      <c r="C10" s="1"/>
      <c r="E10" s="23"/>
      <c r="F10" s="24"/>
      <c r="I10" s="20"/>
      <c r="J10" s="20"/>
      <c r="K10" s="11"/>
      <c r="W10" s="62">
        <f>SUM(W9)</f>
        <v>3797</v>
      </c>
      <c r="X10" s="61"/>
      <c r="Y10" s="62">
        <f>Y9</f>
        <v>3797</v>
      </c>
      <c r="Z10" s="61"/>
      <c r="AA10" s="62">
        <f>AA9</f>
        <v>3797</v>
      </c>
      <c r="AB10" s="61"/>
      <c r="AC10" s="82">
        <f>AC9</f>
        <v>3797</v>
      </c>
      <c r="AD10" s="61"/>
    </row>
    <row r="11" spans="1:30" ht="14.25" thickTop="1" thickBot="1" x14ac:dyDescent="0.25">
      <c r="B11" s="92"/>
      <c r="C11" s="92"/>
      <c r="F11" s="24"/>
      <c r="I11" s="20"/>
      <c r="J11" s="20"/>
      <c r="K11" s="26">
        <f>SUM(K10:K10)</f>
        <v>0</v>
      </c>
      <c r="M11" s="26">
        <f>SUM(M10:M10)</f>
        <v>0</v>
      </c>
      <c r="O11" s="26">
        <f>SUM(O10:O10)</f>
        <v>0</v>
      </c>
    </row>
    <row r="12" spans="1:30" ht="13.5" thickTop="1" x14ac:dyDescent="0.2">
      <c r="B12" s="92"/>
      <c r="C12" s="92"/>
    </row>
    <row r="13" spans="1:30" customFormat="1" x14ac:dyDescent="0.2">
      <c r="A13" s="50" t="s">
        <v>31</v>
      </c>
      <c r="B13" s="50"/>
      <c r="C13" s="30"/>
      <c r="D13" s="51"/>
      <c r="E13" s="51"/>
      <c r="F13" s="51"/>
      <c r="G13" s="52"/>
      <c r="H13" s="53"/>
      <c r="I13" s="54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32"/>
      <c r="X13" s="55"/>
      <c r="Y13" s="55"/>
      <c r="Z13" s="55"/>
      <c r="AA13" s="55"/>
      <c r="AB13" s="55"/>
      <c r="AC13" s="55"/>
      <c r="AD13" s="55"/>
    </row>
    <row r="14" spans="1:30" customFormat="1" x14ac:dyDescent="0.2">
      <c r="A14" s="56"/>
      <c r="B14" s="84" t="s">
        <v>7</v>
      </c>
      <c r="C14" s="84"/>
      <c r="D14" s="56" t="s">
        <v>8</v>
      </c>
      <c r="E14" s="56" t="s">
        <v>9</v>
      </c>
      <c r="F14" s="56" t="s">
        <v>10</v>
      </c>
      <c r="G14" s="56" t="s">
        <v>11</v>
      </c>
      <c r="H14" s="56" t="s">
        <v>12</v>
      </c>
      <c r="I14" s="56" t="s">
        <v>13</v>
      </c>
      <c r="J14" s="56" t="s">
        <v>12</v>
      </c>
      <c r="K14" s="56" t="s">
        <v>14</v>
      </c>
      <c r="L14" s="56" t="s">
        <v>12</v>
      </c>
      <c r="M14" s="56" t="s">
        <v>15</v>
      </c>
      <c r="N14" s="56" t="s">
        <v>12</v>
      </c>
      <c r="O14" s="56" t="s">
        <v>16</v>
      </c>
      <c r="P14" s="56" t="s">
        <v>12</v>
      </c>
      <c r="Q14" s="56" t="s">
        <v>21</v>
      </c>
      <c r="R14" s="56" t="s">
        <v>12</v>
      </c>
      <c r="S14" s="57" t="s">
        <v>22</v>
      </c>
      <c r="T14" s="57" t="s">
        <v>12</v>
      </c>
      <c r="U14" s="57" t="s">
        <v>24</v>
      </c>
      <c r="V14" s="57" t="s">
        <v>12</v>
      </c>
      <c r="W14" s="57" t="s">
        <v>25</v>
      </c>
      <c r="X14" s="57" t="s">
        <v>12</v>
      </c>
      <c r="Y14" s="57" t="s">
        <v>29</v>
      </c>
      <c r="Z14" s="57" t="s">
        <v>12</v>
      </c>
      <c r="AA14" s="57" t="s">
        <v>33</v>
      </c>
      <c r="AB14" s="57" t="s">
        <v>12</v>
      </c>
      <c r="AC14" s="57" t="s">
        <v>34</v>
      </c>
      <c r="AD14" s="57" t="s">
        <v>12</v>
      </c>
    </row>
    <row r="15" spans="1:30" customFormat="1" x14ac:dyDescent="0.2">
      <c r="A15" s="46"/>
      <c r="B15" s="85" t="s">
        <v>30</v>
      </c>
      <c r="C15" s="85"/>
      <c r="D15" s="44">
        <v>4550</v>
      </c>
      <c r="E15" s="48">
        <v>39869</v>
      </c>
      <c r="F15" s="45">
        <v>2.5000000000000001E-2</v>
      </c>
      <c r="G15" s="44">
        <f>D15*F15*4/12</f>
        <v>37.916666666666664</v>
      </c>
      <c r="H15" s="44">
        <f>D15-G15</f>
        <v>4512.083333333333</v>
      </c>
      <c r="I15" s="43">
        <f>D15*F15</f>
        <v>113.75</v>
      </c>
      <c r="J15" s="47">
        <f>H15-I15</f>
        <v>4398.333333333333</v>
      </c>
      <c r="K15">
        <v>113.75</v>
      </c>
      <c r="L15" s="47">
        <f>J15-K15</f>
        <v>4284.583333333333</v>
      </c>
      <c r="M15">
        <v>113.75</v>
      </c>
      <c r="N15" s="47">
        <f>L15-M15</f>
        <v>4170.833333333333</v>
      </c>
      <c r="O15">
        <v>113.75</v>
      </c>
      <c r="P15" s="47">
        <f>N15-O15</f>
        <v>4057.083333333333</v>
      </c>
      <c r="Q15">
        <v>113.75</v>
      </c>
      <c r="R15" s="47">
        <f>P15-Q15</f>
        <v>3943.333333333333</v>
      </c>
      <c r="S15" s="12">
        <v>113.75</v>
      </c>
      <c r="T15" s="25">
        <f>R15-S15</f>
        <v>3829.583333333333</v>
      </c>
      <c r="U15">
        <v>113.75</v>
      </c>
      <c r="V15" s="47">
        <f>T15-U15</f>
        <v>3715.833333333333</v>
      </c>
      <c r="W15" s="61">
        <v>113.75</v>
      </c>
      <c r="X15" s="61">
        <f>V15-W15</f>
        <v>3602.083333333333</v>
      </c>
      <c r="Y15" s="61">
        <v>113.75</v>
      </c>
      <c r="Z15" s="63">
        <f>X15-Y15</f>
        <v>3488.333333333333</v>
      </c>
      <c r="AA15" s="63">
        <v>113.75</v>
      </c>
      <c r="AB15" s="63">
        <f>Z15-AA15</f>
        <v>3374.583333333333</v>
      </c>
      <c r="AC15" s="63">
        <v>113.75</v>
      </c>
      <c r="AD15" s="63">
        <f>AB15-AC15</f>
        <v>3260.833333333333</v>
      </c>
    </row>
    <row r="16" spans="1:30" customFormat="1" x14ac:dyDescent="0.2">
      <c r="A16" s="46"/>
      <c r="B16" s="85" t="s">
        <v>32</v>
      </c>
      <c r="C16" s="85"/>
      <c r="D16" s="44">
        <v>100600</v>
      </c>
      <c r="E16" s="48">
        <v>34813</v>
      </c>
      <c r="F16" s="45">
        <v>0.04</v>
      </c>
      <c r="G16" s="44">
        <v>4024</v>
      </c>
      <c r="H16" s="44"/>
      <c r="I16" s="43">
        <v>4024</v>
      </c>
      <c r="J16" s="43"/>
      <c r="K16" s="43">
        <v>4024</v>
      </c>
      <c r="L16" s="43"/>
      <c r="M16" s="43">
        <v>4024</v>
      </c>
      <c r="N16" s="43"/>
      <c r="O16" s="43">
        <v>4024</v>
      </c>
      <c r="P16" s="47"/>
      <c r="Q16" s="43">
        <v>4024</v>
      </c>
      <c r="R16" s="47"/>
      <c r="S16" s="43">
        <v>4024</v>
      </c>
      <c r="T16" s="47"/>
      <c r="U16" s="43">
        <v>4024</v>
      </c>
      <c r="V16" s="47"/>
      <c r="W16" s="61">
        <v>4024</v>
      </c>
      <c r="X16" s="61"/>
      <c r="Y16" s="61">
        <v>4024</v>
      </c>
      <c r="Z16" s="63"/>
      <c r="AA16" s="63">
        <v>4024</v>
      </c>
      <c r="AB16" s="63"/>
      <c r="AC16" s="63">
        <v>4024</v>
      </c>
      <c r="AD16" s="63"/>
    </row>
    <row r="17" spans="1:30" customFormat="1" ht="13.5" thickBot="1" x14ac:dyDescent="0.25">
      <c r="A17" s="46"/>
      <c r="B17" s="49"/>
      <c r="C17" s="49"/>
      <c r="D17" s="44"/>
      <c r="E17" s="48"/>
      <c r="F17" s="45"/>
      <c r="G17" s="44"/>
      <c r="H17" s="44"/>
      <c r="I17" s="43"/>
      <c r="J17" s="43"/>
      <c r="K17" s="43"/>
      <c r="L17" s="43"/>
      <c r="M17" s="43"/>
      <c r="N17" s="43"/>
      <c r="O17" s="43"/>
      <c r="P17" s="47"/>
      <c r="Q17" s="43"/>
      <c r="R17" s="47"/>
      <c r="S17" s="43"/>
      <c r="T17" s="47"/>
      <c r="U17" s="43"/>
      <c r="V17" s="47"/>
      <c r="W17" s="62">
        <f>SUM(W15:W16)</f>
        <v>4137.75</v>
      </c>
      <c r="X17" s="61"/>
      <c r="Y17" s="62">
        <f>SUM(Y15:Y16)</f>
        <v>4137.75</v>
      </c>
      <c r="Z17" s="63"/>
      <c r="AA17" s="62">
        <f>SUM(AA15:AA16)</f>
        <v>4137.75</v>
      </c>
      <c r="AB17" s="63"/>
      <c r="AC17" s="82">
        <f>SUM(AC15:AC16)</f>
        <v>4137.75</v>
      </c>
      <c r="AD17" s="63"/>
    </row>
    <row r="18" spans="1:30" ht="13.5" thickTop="1" x14ac:dyDescent="0.2">
      <c r="E18" s="12"/>
      <c r="F18" s="12"/>
      <c r="G18" s="12"/>
      <c r="H18" s="12"/>
      <c r="I18" s="12"/>
    </row>
    <row r="19" spans="1:30" x14ac:dyDescent="0.2">
      <c r="B19" s="29" t="s">
        <v>31</v>
      </c>
      <c r="C19" s="30"/>
      <c r="D19" s="30"/>
      <c r="E19" s="32"/>
      <c r="F19" s="32"/>
      <c r="G19" s="32"/>
      <c r="H19" s="33"/>
      <c r="I19" s="60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3"/>
    </row>
    <row r="20" spans="1:30" x14ac:dyDescent="0.2">
      <c r="B20" s="37" t="s">
        <v>35</v>
      </c>
      <c r="C20" s="35"/>
      <c r="D20" s="35"/>
      <c r="E20" s="14"/>
      <c r="F20" s="14"/>
      <c r="G20" s="14"/>
      <c r="H20" s="36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36"/>
    </row>
    <row r="21" spans="1:30" x14ac:dyDescent="0.2">
      <c r="B21" s="37" t="s">
        <v>36</v>
      </c>
      <c r="C21" s="35"/>
      <c r="D21" s="35"/>
      <c r="E21" s="14"/>
      <c r="F21" s="14"/>
      <c r="G21" s="14"/>
      <c r="H21" s="36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36"/>
    </row>
    <row r="22" spans="1:30" x14ac:dyDescent="0.2">
      <c r="B22" s="37"/>
      <c r="C22" s="35"/>
      <c r="D22" s="35"/>
      <c r="E22" s="14"/>
      <c r="F22" s="14"/>
      <c r="G22" s="14"/>
      <c r="H22" s="36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36"/>
    </row>
    <row r="23" spans="1:30" x14ac:dyDescent="0.2">
      <c r="B23" s="37"/>
      <c r="C23" s="35"/>
      <c r="D23" s="35"/>
      <c r="E23" s="14"/>
      <c r="F23" s="14"/>
      <c r="G23" s="14"/>
      <c r="H23" s="36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36"/>
    </row>
    <row r="24" spans="1:30" x14ac:dyDescent="0.2">
      <c r="B24" s="38"/>
      <c r="C24" s="39"/>
      <c r="D24" s="39"/>
      <c r="E24" s="19"/>
      <c r="F24" s="19"/>
      <c r="G24" s="19"/>
      <c r="H24" s="40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40"/>
    </row>
    <row r="25" spans="1:30" x14ac:dyDescent="0.2">
      <c r="E25" s="12"/>
      <c r="F25" s="12"/>
      <c r="G25" s="12"/>
      <c r="H25" s="12"/>
      <c r="I25" s="12"/>
    </row>
    <row r="26" spans="1:30" x14ac:dyDescent="0.2">
      <c r="E26" s="12"/>
      <c r="F26" s="12"/>
      <c r="G26" s="12"/>
      <c r="H26" s="12"/>
      <c r="I26" s="12"/>
    </row>
    <row r="27" spans="1:30" x14ac:dyDescent="0.2">
      <c r="B27" s="64" t="s">
        <v>44</v>
      </c>
      <c r="C27" s="65"/>
      <c r="D27" s="66" t="s">
        <v>38</v>
      </c>
      <c r="E27" s="66" t="s">
        <v>40</v>
      </c>
      <c r="F27" s="67" t="s">
        <v>41</v>
      </c>
      <c r="G27" s="12"/>
      <c r="H27" s="12"/>
      <c r="I27" s="12"/>
    </row>
    <row r="28" spans="1:30" x14ac:dyDescent="0.2">
      <c r="B28" s="68"/>
      <c r="C28" s="69"/>
      <c r="D28" s="78" t="s">
        <v>43</v>
      </c>
      <c r="E28" s="78" t="s">
        <v>42</v>
      </c>
      <c r="F28" s="79"/>
      <c r="G28" s="12"/>
      <c r="H28" s="12"/>
      <c r="I28" s="12"/>
      <c r="W28" s="83"/>
      <c r="Y28" s="23"/>
    </row>
    <row r="29" spans="1:30" x14ac:dyDescent="0.2">
      <c r="B29" s="70" t="s">
        <v>37</v>
      </c>
      <c r="C29" s="69"/>
      <c r="D29" s="71">
        <v>0.69599999999999995</v>
      </c>
      <c r="E29" s="77">
        <f>1-D29</f>
        <v>0.30400000000000005</v>
      </c>
      <c r="F29" s="81">
        <f>+D29+E29</f>
        <v>1</v>
      </c>
      <c r="G29" s="12"/>
      <c r="H29" s="12"/>
      <c r="I29" s="12"/>
      <c r="Y29" s="23"/>
      <c r="Z29" s="61"/>
    </row>
    <row r="30" spans="1:30" x14ac:dyDescent="0.2">
      <c r="B30" s="70"/>
      <c r="C30" s="69"/>
      <c r="D30" s="71"/>
      <c r="E30" s="77"/>
      <c r="F30" s="79"/>
      <c r="G30" s="12"/>
      <c r="H30" s="12"/>
      <c r="I30" s="12"/>
    </row>
    <row r="31" spans="1:30" x14ac:dyDescent="0.2">
      <c r="B31" s="70" t="s">
        <v>19</v>
      </c>
      <c r="C31" s="69"/>
      <c r="D31" s="72">
        <f>+AC10*D29</f>
        <v>2642.712</v>
      </c>
      <c r="E31" s="72">
        <f>+AC10*E29</f>
        <v>1154.2880000000002</v>
      </c>
      <c r="F31" s="80">
        <f>+D31+E31</f>
        <v>3797</v>
      </c>
    </row>
    <row r="32" spans="1:30" x14ac:dyDescent="0.2">
      <c r="B32" s="70" t="s">
        <v>31</v>
      </c>
      <c r="C32" s="69"/>
      <c r="D32" s="72">
        <f>+AC17*D29</f>
        <v>2879.8739999999998</v>
      </c>
      <c r="E32" s="72">
        <f>+AC17*E29</f>
        <v>1257.8760000000002</v>
      </c>
      <c r="F32" s="80">
        <f>+D32+E32</f>
        <v>4137.75</v>
      </c>
    </row>
    <row r="33" spans="1:7" x14ac:dyDescent="0.2">
      <c r="B33" s="73" t="s">
        <v>39</v>
      </c>
      <c r="C33" s="74"/>
      <c r="D33" s="75">
        <f>SUM(D31:D32)</f>
        <v>5522.5859999999993</v>
      </c>
      <c r="E33" s="75">
        <f>SUM(E31:E32)</f>
        <v>2412.1640000000007</v>
      </c>
      <c r="F33" s="76">
        <f>+D33+E33</f>
        <v>7934.75</v>
      </c>
      <c r="G33" s="12"/>
    </row>
    <row r="34" spans="1:7" x14ac:dyDescent="0.2">
      <c r="B34" s="12"/>
      <c r="C34" s="12"/>
      <c r="D34" s="12"/>
      <c r="E34" s="12"/>
      <c r="F34" s="12"/>
      <c r="G34" s="12"/>
    </row>
    <row r="35" spans="1:7" x14ac:dyDescent="0.2">
      <c r="B35" s="12"/>
      <c r="C35" s="12"/>
      <c r="D35" s="12"/>
      <c r="E35" s="12"/>
      <c r="F35" s="12"/>
      <c r="G35" s="12"/>
    </row>
    <row r="36" spans="1:7" x14ac:dyDescent="0.2">
      <c r="E36" s="11"/>
      <c r="F36" s="12"/>
      <c r="G36" s="12"/>
    </row>
    <row r="37" spans="1:7" hidden="1" x14ac:dyDescent="0.2">
      <c r="A37" s="29" t="s">
        <v>26</v>
      </c>
      <c r="B37" s="30"/>
      <c r="C37" s="30"/>
      <c r="D37" s="30"/>
      <c r="E37" s="31"/>
      <c r="F37" s="32"/>
      <c r="G37" s="33"/>
    </row>
    <row r="38" spans="1:7" hidden="1" x14ac:dyDescent="0.2">
      <c r="A38" s="34" t="s">
        <v>27</v>
      </c>
      <c r="B38" s="35"/>
      <c r="C38" s="35"/>
      <c r="D38" s="35"/>
      <c r="E38" s="13"/>
      <c r="F38" s="14"/>
      <c r="G38" s="36"/>
    </row>
    <row r="39" spans="1:7" hidden="1" x14ac:dyDescent="0.2">
      <c r="A39" s="34" t="s">
        <v>28</v>
      </c>
      <c r="B39" s="35"/>
      <c r="C39" s="35"/>
      <c r="D39" s="35"/>
      <c r="E39" s="13"/>
      <c r="F39" s="14"/>
      <c r="G39" s="36"/>
    </row>
    <row r="40" spans="1:7" hidden="1" x14ac:dyDescent="0.2">
      <c r="A40" s="37"/>
      <c r="B40" s="35"/>
      <c r="C40" s="35"/>
      <c r="D40" s="35"/>
      <c r="E40" s="13"/>
      <c r="F40" s="14"/>
      <c r="G40" s="36"/>
    </row>
    <row r="41" spans="1:7" hidden="1" x14ac:dyDescent="0.2">
      <c r="A41" s="38"/>
      <c r="B41" s="39"/>
      <c r="C41" s="39"/>
      <c r="D41" s="39"/>
      <c r="E41" s="18"/>
      <c r="F41" s="19"/>
      <c r="G41" s="40"/>
    </row>
  </sheetData>
  <mergeCells count="13">
    <mergeCell ref="B14:C14"/>
    <mergeCell ref="B15:C15"/>
    <mergeCell ref="B16:C16"/>
    <mergeCell ref="C1:F1"/>
    <mergeCell ref="C2:D2"/>
    <mergeCell ref="A3:H3"/>
    <mergeCell ref="A4:H4"/>
    <mergeCell ref="A5:H5"/>
    <mergeCell ref="B6:C6"/>
    <mergeCell ref="B11:C11"/>
    <mergeCell ref="B12:C12"/>
    <mergeCell ref="B8:C8"/>
    <mergeCell ref="B9:C9"/>
  </mergeCells>
  <pageMargins left="0.78740157480314965" right="0.47244094488188981" top="0.47244094488188981" bottom="0.47244094488188981" header="0.31496062992125984" footer="0.31496062992125984"/>
  <pageSetup paperSize="9" scale="82" orientation="landscape" horizontalDpi="300" verticalDpi="300" r:id="rId1"/>
  <headerFooter alignWithMargins="0">
    <oddHeader>&amp;C&amp;"Arial,Bold"HOWE FORD &amp;&amp; BOXER&amp;R&amp;8Prepared &amp;D</oddHeader>
    <oddFooter>&amp;L&amp;8&amp;F&amp;R&amp;8&amp;A - 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Bld Woff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 Smith</dc:creator>
  <cp:lastModifiedBy>Cate Morse</cp:lastModifiedBy>
  <cp:lastPrinted>2018-03-27T23:18:11Z</cp:lastPrinted>
  <dcterms:created xsi:type="dcterms:W3CDTF">2016-02-08T04:10:05Z</dcterms:created>
  <dcterms:modified xsi:type="dcterms:W3CDTF">2021-02-09T01:42:30Z</dcterms:modified>
</cp:coreProperties>
</file>