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pinnacleaccountinggroup-my.sharepoint.com/personal/alex_tridentfinancial_com_au/Documents/Desktop/2022 SMSF - TM Chong/"/>
    </mc:Choice>
  </mc:AlternateContent>
  <xr:revisionPtr revIDLastSave="858" documentId="13_ncr:1_{88B2406D-53DA-48CB-A409-52BE4F8F9D99}" xr6:coauthVersionLast="47" xr6:coauthVersionMax="47" xr10:uidLastSave="{20EC8DD6-2B8D-41C4-94CD-4A7B2A481F4A}"/>
  <bookViews>
    <workbookView xWindow="-103" yWindow="-103" windowWidth="22149" windowHeight="11829" xr2:uid="{00000000-000D-0000-FFFF-FFFF00000000}"/>
  </bookViews>
  <sheets>
    <sheet name="Summary" sheetId="2" r:id="rId1"/>
  </sheets>
  <definedNames>
    <definedName name="_xlnm._FilterDatabase" localSheetId="0" hidden="1">Summary!$C$2:$C$568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31" i="2" l="1"/>
  <c r="L417" i="2"/>
  <c r="L379" i="2"/>
  <c r="C413" i="2" l="1"/>
  <c r="C412" i="2"/>
  <c r="C401" i="2"/>
  <c r="C402" i="2"/>
  <c r="C289" i="2"/>
  <c r="C290" i="2"/>
  <c r="C210" i="2"/>
  <c r="C4" i="2"/>
  <c r="D4" i="2"/>
  <c r="C5" i="2"/>
  <c r="D5" i="2"/>
  <c r="C526" i="2"/>
  <c r="C479" i="2"/>
  <c r="C468" i="2"/>
  <c r="C406" i="2"/>
  <c r="C364" i="2"/>
  <c r="C357" i="2"/>
  <c r="C336" i="2"/>
  <c r="C319" i="2"/>
  <c r="C306" i="2"/>
  <c r="C282" i="2"/>
  <c r="C531" i="2"/>
  <c r="C482" i="2"/>
  <c r="C454" i="2"/>
  <c r="C450" i="2"/>
  <c r="C448" i="2"/>
  <c r="C420" i="2"/>
  <c r="C414" i="2"/>
  <c r="C375" i="2"/>
  <c r="C358" i="2"/>
  <c r="C341" i="2"/>
  <c r="C342" i="2"/>
  <c r="C312" i="2"/>
  <c r="C260" i="2"/>
  <c r="C255" i="2"/>
  <c r="C230" i="2"/>
  <c r="C100" i="2"/>
  <c r="C6" i="2"/>
  <c r="D6" i="2"/>
  <c r="C7" i="2"/>
  <c r="D7" i="2"/>
  <c r="C8" i="2"/>
  <c r="D8" i="2"/>
  <c r="C9" i="2"/>
  <c r="C532" i="2"/>
  <c r="C516" i="2"/>
  <c r="C484" i="2"/>
  <c r="C424" i="2"/>
  <c r="C332" i="2"/>
  <c r="C291" i="2"/>
  <c r="C244" i="2"/>
  <c r="C171" i="2"/>
  <c r="C129" i="2"/>
  <c r="C10" i="2"/>
  <c r="D10" i="2"/>
  <c r="C313" i="2"/>
  <c r="C307" i="2"/>
  <c r="C235" i="2"/>
  <c r="C92" i="2"/>
  <c r="C11" i="2"/>
  <c r="D11" i="2"/>
  <c r="C12" i="2"/>
  <c r="D12" i="2"/>
  <c r="C558" i="2"/>
  <c r="D558" i="2"/>
  <c r="C553" i="2"/>
  <c r="D553" i="2"/>
  <c r="C507" i="2"/>
  <c r="D507" i="2"/>
  <c r="C439" i="2"/>
  <c r="D439" i="2"/>
  <c r="C405" i="2"/>
  <c r="D405" i="2"/>
  <c r="C391" i="2"/>
  <c r="D391" i="2"/>
  <c r="C372" i="2"/>
  <c r="D372" i="2"/>
  <c r="C292" i="2"/>
  <c r="D292" i="2"/>
  <c r="C259" i="2"/>
  <c r="D259" i="2"/>
  <c r="C108" i="2"/>
  <c r="D108" i="2"/>
  <c r="C104" i="2"/>
  <c r="D104" i="2"/>
  <c r="C86" i="2"/>
  <c r="D86" i="2"/>
  <c r="C13" i="2"/>
  <c r="D13" i="2"/>
  <c r="C566" i="2"/>
  <c r="D566" i="2"/>
  <c r="C554" i="2"/>
  <c r="D554" i="2"/>
  <c r="C494" i="2"/>
  <c r="D494" i="2"/>
  <c r="C429" i="2"/>
  <c r="D429" i="2"/>
  <c r="C392" i="2"/>
  <c r="D392" i="2"/>
  <c r="C373" i="2"/>
  <c r="D373" i="2"/>
  <c r="C350" i="2"/>
  <c r="D350" i="2"/>
  <c r="C346" i="2"/>
  <c r="D346" i="2"/>
  <c r="C325" i="2"/>
  <c r="D325" i="2"/>
  <c r="C318" i="2"/>
  <c r="D318" i="2"/>
  <c r="C297" i="2"/>
  <c r="D297" i="2"/>
  <c r="C295" i="2"/>
  <c r="D295" i="2"/>
  <c r="C240" i="2"/>
  <c r="D240" i="2"/>
  <c r="C231" i="2"/>
  <c r="D231" i="2"/>
  <c r="C142" i="2"/>
  <c r="D142" i="2"/>
  <c r="C132" i="2"/>
  <c r="D132" i="2"/>
  <c r="C130" i="2"/>
  <c r="D130" i="2"/>
  <c r="C117" i="2"/>
  <c r="D117" i="2"/>
  <c r="C18" i="2"/>
  <c r="C19" i="2"/>
  <c r="D19" i="2"/>
  <c r="C20" i="2"/>
  <c r="D20" i="2"/>
  <c r="C21" i="2"/>
  <c r="D21" i="2"/>
  <c r="C533" i="2"/>
  <c r="D533" i="2"/>
  <c r="C469" i="2"/>
  <c r="D469" i="2"/>
  <c r="C555" i="2"/>
  <c r="D555" i="2"/>
  <c r="C513" i="2"/>
  <c r="D513" i="2"/>
  <c r="C428" i="2"/>
  <c r="D428" i="2"/>
  <c r="C251" i="2"/>
  <c r="D251" i="2"/>
  <c r="C249" i="2"/>
  <c r="D249" i="2"/>
  <c r="C175" i="2"/>
  <c r="D175" i="2"/>
  <c r="C174" i="2"/>
  <c r="D174" i="2"/>
  <c r="C173" i="2"/>
  <c r="D173" i="2"/>
  <c r="C564" i="2"/>
  <c r="D564" i="2"/>
  <c r="C556" i="2"/>
  <c r="D556" i="2"/>
  <c r="C278" i="2"/>
  <c r="D278" i="2"/>
  <c r="C264" i="2"/>
  <c r="D264" i="2"/>
  <c r="C263" i="2"/>
  <c r="D263" i="2"/>
  <c r="C241" i="2"/>
  <c r="D241" i="2"/>
  <c r="C22" i="2"/>
  <c r="D22" i="2"/>
  <c r="C23" i="2"/>
  <c r="D23" i="2"/>
  <c r="C354" i="2"/>
  <c r="D354" i="2"/>
  <c r="C352" i="2"/>
  <c r="D352" i="2"/>
  <c r="C347" i="2"/>
  <c r="D347" i="2"/>
  <c r="C302" i="2"/>
  <c r="D302" i="2"/>
  <c r="C299" i="2"/>
  <c r="D299" i="2"/>
  <c r="C133" i="2"/>
  <c r="D133" i="2"/>
  <c r="C24" i="2"/>
  <c r="D24" i="2"/>
  <c r="C25" i="2"/>
  <c r="D25" i="2"/>
  <c r="C26" i="2"/>
  <c r="D26" i="2"/>
  <c r="C449" i="2"/>
  <c r="D449" i="2"/>
  <c r="C440" i="2"/>
  <c r="D440" i="2"/>
  <c r="C431" i="2"/>
  <c r="D431" i="2"/>
  <c r="C430" i="2"/>
  <c r="D430" i="2"/>
  <c r="C394" i="2"/>
  <c r="D394" i="2"/>
  <c r="C378" i="2"/>
  <c r="D378" i="2"/>
  <c r="C300" i="2"/>
  <c r="D300" i="2"/>
  <c r="C298" i="2"/>
  <c r="D298" i="2"/>
  <c r="C253" i="2"/>
  <c r="D253" i="2"/>
  <c r="C207" i="2"/>
  <c r="D207" i="2"/>
  <c r="C195" i="2"/>
  <c r="D195" i="2"/>
  <c r="C242" i="2"/>
  <c r="D242" i="2"/>
  <c r="C213" i="2"/>
  <c r="D213" i="2"/>
  <c r="C208" i="2"/>
  <c r="D208" i="2"/>
  <c r="C162" i="2"/>
  <c r="D162" i="2"/>
  <c r="C89" i="2"/>
  <c r="D89" i="2"/>
  <c r="C27" i="2"/>
  <c r="D27" i="2"/>
  <c r="C32" i="2"/>
  <c r="D32" i="2"/>
  <c r="C33" i="2"/>
  <c r="D33" i="2"/>
  <c r="C34" i="2"/>
  <c r="C35" i="2"/>
  <c r="D35" i="2"/>
  <c r="C36" i="2"/>
  <c r="C37" i="2"/>
  <c r="D37" i="2"/>
  <c r="C512" i="2"/>
  <c r="D512" i="2"/>
  <c r="C470" i="2"/>
  <c r="D470" i="2"/>
  <c r="C417" i="2"/>
  <c r="D417" i="2"/>
  <c r="C348" i="2"/>
  <c r="D348" i="2"/>
  <c r="C269" i="2"/>
  <c r="D269" i="2"/>
  <c r="C228" i="2"/>
  <c r="D228" i="2"/>
  <c r="C176" i="2"/>
  <c r="D176" i="2"/>
  <c r="C163" i="2"/>
  <c r="D163" i="2"/>
  <c r="C115" i="2"/>
  <c r="D115" i="2"/>
  <c r="C103" i="2"/>
  <c r="D103" i="2"/>
  <c r="C38" i="2"/>
  <c r="C39" i="2"/>
  <c r="D39" i="2"/>
  <c r="C216" i="2"/>
  <c r="D216" i="2"/>
  <c r="C456" i="2"/>
  <c r="D456" i="2"/>
  <c r="C455" i="2"/>
  <c r="D455" i="2"/>
  <c r="C451" i="2"/>
  <c r="D451" i="2"/>
  <c r="C452" i="2"/>
  <c r="D452" i="2"/>
  <c r="C446" i="2"/>
  <c r="D446" i="2"/>
  <c r="C426" i="2"/>
  <c r="D426" i="2"/>
  <c r="C421" i="2"/>
  <c r="D421" i="2"/>
  <c r="C419" i="2"/>
  <c r="D419" i="2"/>
  <c r="C399" i="2"/>
  <c r="D399" i="2"/>
  <c r="C390" i="2"/>
  <c r="D390" i="2"/>
  <c r="C389" i="2"/>
  <c r="D389" i="2"/>
  <c r="C387" i="2"/>
  <c r="D387" i="2"/>
  <c r="C374" i="2"/>
  <c r="D374" i="2"/>
  <c r="C309" i="2"/>
  <c r="D309" i="2"/>
  <c r="C301" i="2"/>
  <c r="D301" i="2"/>
  <c r="C285" i="2"/>
  <c r="D285" i="2"/>
  <c r="C286" i="2"/>
  <c r="D286" i="2"/>
  <c r="C284" i="2"/>
  <c r="D284" i="2"/>
  <c r="C283" i="2"/>
  <c r="D283" i="2"/>
  <c r="C262" i="2"/>
  <c r="D262" i="2"/>
  <c r="C261" i="2"/>
  <c r="D261" i="2"/>
  <c r="C254" i="2"/>
  <c r="D254" i="2"/>
  <c r="C252" i="2"/>
  <c r="D252" i="2"/>
  <c r="C243" i="2"/>
  <c r="D243" i="2"/>
  <c r="C238" i="2"/>
  <c r="D238" i="2"/>
  <c r="C232" i="2"/>
  <c r="D232" i="2"/>
  <c r="C190" i="2"/>
  <c r="D190" i="2"/>
  <c r="C179" i="2"/>
  <c r="D179" i="2"/>
  <c r="C180" i="2"/>
  <c r="D180" i="2"/>
  <c r="C185" i="2"/>
  <c r="D185" i="2"/>
  <c r="C160" i="2"/>
  <c r="D160" i="2"/>
  <c r="C157" i="2"/>
  <c r="D157" i="2"/>
  <c r="C134" i="2"/>
  <c r="D134" i="2"/>
  <c r="C118" i="2"/>
  <c r="D118" i="2"/>
  <c r="C116" i="2"/>
  <c r="D116" i="2"/>
  <c r="C105" i="2"/>
  <c r="D105" i="2"/>
  <c r="C97" i="2"/>
  <c r="D97" i="2"/>
  <c r="C90" i="2"/>
  <c r="D90" i="2"/>
  <c r="C40" i="2"/>
  <c r="D40" i="2"/>
  <c r="C495" i="2"/>
  <c r="D495" i="2"/>
  <c r="C463" i="2"/>
  <c r="D463" i="2"/>
  <c r="C525" i="2"/>
  <c r="D525" i="2"/>
  <c r="C490" i="2"/>
  <c r="D490" i="2"/>
  <c r="C480" i="2"/>
  <c r="D480" i="2"/>
  <c r="C464" i="2"/>
  <c r="D464" i="2"/>
  <c r="C427" i="2"/>
  <c r="D427" i="2"/>
  <c r="C422" i="2"/>
  <c r="D422" i="2"/>
  <c r="C415" i="2"/>
  <c r="D415" i="2"/>
  <c r="C407" i="2"/>
  <c r="D407" i="2"/>
  <c r="C379" i="2"/>
  <c r="D379" i="2"/>
  <c r="C365" i="2"/>
  <c r="D365" i="2"/>
  <c r="C363" i="2"/>
  <c r="D363" i="2"/>
  <c r="C355" i="2"/>
  <c r="D355" i="2"/>
  <c r="C356" i="2"/>
  <c r="D356" i="2"/>
  <c r="C343" i="2"/>
  <c r="D343" i="2"/>
  <c r="C329" i="2"/>
  <c r="D329" i="2"/>
  <c r="C310" i="2"/>
  <c r="D310" i="2"/>
  <c r="C308" i="2"/>
  <c r="D308" i="2"/>
  <c r="C245" i="2"/>
  <c r="D245" i="2"/>
  <c r="C237" i="2"/>
  <c r="D237" i="2"/>
  <c r="C226" i="2"/>
  <c r="D226" i="2"/>
  <c r="C200" i="2"/>
  <c r="D200" i="2"/>
  <c r="C188" i="2"/>
  <c r="D188" i="2"/>
  <c r="C186" i="2"/>
  <c r="D186" i="2"/>
  <c r="C177" i="2"/>
  <c r="D177" i="2"/>
  <c r="C161" i="2"/>
  <c r="D161" i="2"/>
  <c r="C150" i="2"/>
  <c r="D150" i="2"/>
  <c r="C109" i="2"/>
  <c r="D109" i="2"/>
  <c r="C110" i="2"/>
  <c r="D110" i="2"/>
  <c r="C111" i="2"/>
  <c r="D111" i="2"/>
  <c r="C99" i="2"/>
  <c r="D99" i="2"/>
  <c r="C91" i="2"/>
  <c r="D91" i="2"/>
  <c r="C85" i="2"/>
  <c r="D85" i="2"/>
  <c r="C41" i="2"/>
  <c r="D41" i="2"/>
  <c r="C42" i="2"/>
  <c r="D42" i="2"/>
  <c r="C43" i="2"/>
  <c r="C44" i="2"/>
  <c r="D44" i="2"/>
  <c r="C45" i="2"/>
  <c r="D45" i="2"/>
  <c r="C46" i="2"/>
  <c r="D46" i="2"/>
  <c r="C47" i="2"/>
  <c r="D47" i="2"/>
  <c r="C534" i="2"/>
  <c r="D534" i="2"/>
  <c r="C48" i="2"/>
  <c r="D48" i="2"/>
  <c r="C447" i="2"/>
  <c r="D447" i="2"/>
  <c r="C388" i="2"/>
  <c r="D388" i="2"/>
  <c r="C376" i="2"/>
  <c r="D376" i="2"/>
  <c r="C280" i="2"/>
  <c r="D280" i="2"/>
  <c r="C276" i="2"/>
  <c r="D276" i="2"/>
  <c r="C247" i="2"/>
  <c r="D247" i="2"/>
  <c r="C248" i="2"/>
  <c r="D248" i="2"/>
  <c r="C49" i="2"/>
  <c r="C50" i="2"/>
  <c r="D50" i="2"/>
  <c r="C51" i="2"/>
  <c r="D51" i="2"/>
  <c r="C56" i="2"/>
  <c r="D56" i="2"/>
  <c r="C57" i="2"/>
  <c r="D57" i="2"/>
  <c r="C563" i="2"/>
  <c r="D563" i="2"/>
  <c r="C517" i="2"/>
  <c r="D517" i="2"/>
  <c r="C475" i="2"/>
  <c r="D475" i="2"/>
  <c r="C471" i="2"/>
  <c r="D471" i="2"/>
  <c r="C418" i="2"/>
  <c r="D418" i="2"/>
  <c r="C380" i="2"/>
  <c r="D380" i="2"/>
  <c r="C366" i="2"/>
  <c r="D366" i="2"/>
  <c r="C349" i="2"/>
  <c r="D349" i="2"/>
  <c r="C330" i="2"/>
  <c r="D330" i="2"/>
  <c r="C326" i="2"/>
  <c r="D326" i="2"/>
  <c r="C303" i="2"/>
  <c r="D303" i="2"/>
  <c r="C257" i="2"/>
  <c r="D257" i="2"/>
  <c r="C250" i="2"/>
  <c r="D250" i="2"/>
  <c r="C236" i="2"/>
  <c r="D236" i="2"/>
  <c r="C172" i="2"/>
  <c r="D172" i="2"/>
  <c r="C135" i="2"/>
  <c r="D135" i="2"/>
  <c r="C112" i="2"/>
  <c r="D112" i="2"/>
  <c r="C58" i="2"/>
  <c r="D58" i="2"/>
  <c r="C277" i="2"/>
  <c r="D277" i="2"/>
  <c r="C246" i="2"/>
  <c r="D246" i="2"/>
  <c r="C239" i="2"/>
  <c r="D239" i="2"/>
  <c r="C151" i="2"/>
  <c r="D151" i="2"/>
  <c r="C147" i="2"/>
  <c r="D147" i="2"/>
  <c r="C258" i="2"/>
  <c r="D258" i="2"/>
  <c r="C256" i="2"/>
  <c r="D256" i="2"/>
  <c r="C229" i="2"/>
  <c r="D229" i="2"/>
  <c r="C214" i="2"/>
  <c r="D214" i="2"/>
  <c r="C211" i="2"/>
  <c r="D211" i="2"/>
  <c r="C187" i="2"/>
  <c r="D187" i="2"/>
  <c r="C158" i="2"/>
  <c r="D158" i="2"/>
  <c r="C113" i="2"/>
  <c r="D113" i="2"/>
  <c r="C87" i="2"/>
  <c r="D87" i="2"/>
  <c r="C59" i="2"/>
  <c r="D59" i="2"/>
  <c r="C60" i="2"/>
  <c r="D60" i="2"/>
  <c r="C491" i="2"/>
  <c r="D491" i="2"/>
  <c r="C403" i="2"/>
  <c r="D403" i="2"/>
  <c r="C353" i="2"/>
  <c r="D353" i="2"/>
  <c r="C344" i="2"/>
  <c r="D344" i="2"/>
  <c r="C293" i="2"/>
  <c r="D293" i="2"/>
  <c r="C206" i="2"/>
  <c r="D206" i="2"/>
  <c r="C61" i="2"/>
  <c r="D61" i="2"/>
  <c r="C62" i="2"/>
  <c r="D62" i="2"/>
  <c r="C333" i="2"/>
  <c r="D333" i="2"/>
  <c r="C287" i="2"/>
  <c r="D287" i="2"/>
  <c r="C191" i="2"/>
  <c r="D191" i="2"/>
  <c r="C159" i="2"/>
  <c r="D159" i="2"/>
  <c r="C148" i="2"/>
  <c r="D148" i="2"/>
  <c r="C149" i="2"/>
  <c r="D149" i="2"/>
  <c r="C141" i="2"/>
  <c r="D141" i="2"/>
  <c r="C106" i="2"/>
  <c r="D106" i="2"/>
  <c r="C63" i="2"/>
  <c r="D63" i="2"/>
  <c r="C565" i="2"/>
  <c r="D565" i="2"/>
  <c r="C539" i="2"/>
  <c r="D539" i="2"/>
  <c r="C522" i="2"/>
  <c r="D522" i="2"/>
  <c r="C500" i="2"/>
  <c r="D500" i="2"/>
  <c r="C492" i="2"/>
  <c r="D492" i="2"/>
  <c r="C501" i="2"/>
  <c r="D501" i="2"/>
  <c r="C489" i="2"/>
  <c r="D489" i="2"/>
  <c r="C441" i="2"/>
  <c r="D441" i="2"/>
  <c r="C432" i="2"/>
  <c r="D432" i="2"/>
  <c r="C281" i="2"/>
  <c r="D281" i="2"/>
  <c r="C279" i="2"/>
  <c r="D279" i="2"/>
  <c r="C270" i="2"/>
  <c r="D270" i="2"/>
  <c r="C209" i="2"/>
  <c r="D209" i="2"/>
  <c r="C192" i="2"/>
  <c r="D192" i="2"/>
  <c r="C152" i="2"/>
  <c r="D152" i="2"/>
  <c r="C136" i="2"/>
  <c r="D136" i="2"/>
  <c r="C101" i="2"/>
  <c r="D101" i="2"/>
  <c r="C98" i="2"/>
  <c r="D98" i="2"/>
  <c r="C88" i="2"/>
  <c r="D88" i="2"/>
  <c r="C64" i="2"/>
  <c r="D64" i="2"/>
  <c r="C65" i="2"/>
  <c r="C70" i="2"/>
  <c r="D70" i="2"/>
  <c r="C71" i="2"/>
  <c r="D71" i="2"/>
  <c r="C557" i="2"/>
  <c r="D557" i="2"/>
  <c r="C514" i="2"/>
  <c r="D514" i="2"/>
  <c r="C483" i="2"/>
  <c r="D483" i="2"/>
  <c r="C476" i="2"/>
  <c r="D476" i="2"/>
  <c r="C465" i="2"/>
  <c r="D465" i="2"/>
  <c r="C442" i="2"/>
  <c r="D442" i="2"/>
  <c r="C404" i="2"/>
  <c r="D404" i="2"/>
  <c r="C393" i="2"/>
  <c r="D393" i="2"/>
  <c r="C334" i="2"/>
  <c r="D334" i="2"/>
  <c r="C296" i="2"/>
  <c r="D296" i="2"/>
  <c r="C288" i="2"/>
  <c r="D288" i="2"/>
  <c r="C275" i="2"/>
  <c r="D275" i="2"/>
  <c r="C233" i="2"/>
  <c r="D233" i="2"/>
  <c r="C215" i="2"/>
  <c r="D215" i="2"/>
  <c r="C205" i="2"/>
  <c r="D205" i="2"/>
  <c r="C131" i="2"/>
  <c r="D131" i="2"/>
  <c r="C114" i="2"/>
  <c r="D114" i="2"/>
  <c r="C107" i="2"/>
  <c r="D107" i="2"/>
  <c r="C72" i="2"/>
  <c r="D72" i="2"/>
  <c r="C544" i="2"/>
  <c r="D544" i="2"/>
  <c r="C515" i="2"/>
  <c r="D515" i="2"/>
  <c r="C472" i="2"/>
  <c r="D472" i="2"/>
  <c r="C443" i="2"/>
  <c r="D443" i="2"/>
  <c r="C433" i="2"/>
  <c r="D433" i="2"/>
  <c r="C425" i="2"/>
  <c r="D425" i="2"/>
  <c r="C416" i="2"/>
  <c r="D416" i="2"/>
  <c r="C400" i="2"/>
  <c r="D400" i="2"/>
  <c r="C367" i="2"/>
  <c r="D367" i="2"/>
  <c r="C335" i="2"/>
  <c r="D335" i="2"/>
  <c r="C311" i="2"/>
  <c r="D311" i="2"/>
  <c r="C294" i="2"/>
  <c r="D294" i="2"/>
  <c r="C234" i="2"/>
  <c r="D234" i="2"/>
  <c r="C193" i="2"/>
  <c r="D193" i="2"/>
  <c r="C178" i="2"/>
  <c r="D178" i="2"/>
  <c r="C164" i="2"/>
  <c r="D164" i="2"/>
  <c r="C165" i="2"/>
  <c r="D165" i="2"/>
  <c r="C170" i="2"/>
  <c r="D170" i="2"/>
  <c r="C123" i="2"/>
  <c r="D123" i="2"/>
  <c r="C73" i="2"/>
  <c r="D73" i="2"/>
  <c r="C74" i="2"/>
  <c r="D74" i="2"/>
  <c r="C75" i="2"/>
  <c r="C80" i="2"/>
  <c r="D80" i="2"/>
  <c r="C552" i="2"/>
  <c r="D552" i="2"/>
  <c r="C545" i="2"/>
  <c r="D545" i="2"/>
  <c r="C481" i="2"/>
  <c r="D481" i="2"/>
  <c r="C473" i="2"/>
  <c r="D473" i="2"/>
  <c r="C457" i="2"/>
  <c r="D457" i="2"/>
  <c r="C444" i="2"/>
  <c r="D444" i="2"/>
  <c r="C434" i="2"/>
  <c r="D434" i="2"/>
  <c r="C327" i="2"/>
  <c r="D327" i="2"/>
  <c r="C102" i="2"/>
  <c r="D102" i="2"/>
  <c r="C81" i="2"/>
  <c r="D81" i="2"/>
  <c r="C466" i="2"/>
  <c r="D466" i="2"/>
  <c r="C453" i="2"/>
  <c r="D453" i="2"/>
  <c r="C445" i="2"/>
  <c r="D445" i="2"/>
  <c r="C345" i="2"/>
  <c r="D345" i="2"/>
  <c r="C328" i="2"/>
  <c r="D328" i="2"/>
  <c r="C304" i="2"/>
  <c r="D304" i="2"/>
  <c r="C82" i="2"/>
  <c r="D82" i="2"/>
  <c r="C546" i="2"/>
  <c r="D546" i="2"/>
  <c r="C493" i="2"/>
  <c r="D493" i="2"/>
  <c r="C474" i="2"/>
  <c r="D474" i="2"/>
  <c r="C351" i="2"/>
  <c r="D351" i="2"/>
  <c r="C331" i="2"/>
  <c r="D331" i="2"/>
  <c r="C547" i="2"/>
  <c r="D547" i="2"/>
  <c r="C523" i="2"/>
  <c r="D523" i="2"/>
  <c r="C227" i="2"/>
  <c r="D227" i="2"/>
  <c r="C189" i="2"/>
  <c r="D189" i="2"/>
  <c r="C567" i="2"/>
  <c r="D567" i="2"/>
  <c r="C502" i="2"/>
  <c r="D502" i="2"/>
  <c r="C221" i="2"/>
  <c r="D221" i="2"/>
  <c r="C212" i="2"/>
  <c r="D212" i="2"/>
  <c r="C194" i="2"/>
  <c r="D194" i="2"/>
  <c r="C381" i="2"/>
  <c r="D381" i="2"/>
  <c r="C382" i="2"/>
  <c r="D382" i="2"/>
  <c r="C377" i="2"/>
  <c r="D377" i="2"/>
  <c r="C305" i="2"/>
  <c r="D305" i="2"/>
  <c r="C124" i="2"/>
  <c r="D124" i="2"/>
  <c r="C83" i="2"/>
  <c r="D83" i="2"/>
  <c r="C84" i="2"/>
  <c r="D84" i="2"/>
  <c r="C524" i="2"/>
  <c r="D524" i="2"/>
  <c r="C478" i="2"/>
  <c r="D478" i="2"/>
  <c r="C477" i="2"/>
  <c r="D477" i="2"/>
  <c r="C467" i="2"/>
  <c r="D467" i="2"/>
  <c r="C462" i="2"/>
  <c r="D462" i="2"/>
  <c r="C423" i="2"/>
  <c r="J568" i="2"/>
  <c r="H568" i="2"/>
  <c r="H527" i="2"/>
  <c r="J527" i="2"/>
  <c r="H535" i="2"/>
  <c r="J535" i="2"/>
  <c r="H540" i="2"/>
  <c r="J540" i="2"/>
  <c r="H548" i="2"/>
  <c r="J548" i="2"/>
  <c r="H559" i="2"/>
  <c r="J559" i="2"/>
  <c r="H496" i="2"/>
  <c r="J496" i="2"/>
  <c r="H503" i="2"/>
  <c r="J503" i="2"/>
  <c r="H508" i="2"/>
  <c r="J508" i="2"/>
  <c r="H518" i="2"/>
  <c r="J518" i="2"/>
  <c r="J485" i="2"/>
  <c r="H485" i="2"/>
  <c r="J458" i="2"/>
  <c r="H458" i="2"/>
  <c r="H435" i="2"/>
  <c r="J435" i="2"/>
  <c r="H383" i="2"/>
  <c r="J383" i="2"/>
  <c r="H395" i="2"/>
  <c r="J395" i="2"/>
  <c r="H408" i="2"/>
  <c r="J408" i="2"/>
  <c r="H368" i="2"/>
  <c r="J368" i="2"/>
  <c r="H359" i="2"/>
  <c r="J359" i="2"/>
  <c r="H337" i="2"/>
  <c r="J337" i="2"/>
  <c r="H320" i="2"/>
  <c r="J320" i="2"/>
  <c r="H314" i="2"/>
  <c r="J314" i="2"/>
  <c r="J271" i="2"/>
  <c r="H271" i="2"/>
  <c r="J265" i="2"/>
  <c r="H265" i="2"/>
  <c r="J222" i="2"/>
  <c r="H222" i="2"/>
  <c r="J217" i="2"/>
  <c r="H217" i="2"/>
  <c r="J201" i="2"/>
  <c r="H201" i="2"/>
  <c r="J196" i="2"/>
  <c r="H196" i="2"/>
  <c r="J181" i="2"/>
  <c r="H181" i="2"/>
  <c r="J166" i="2"/>
  <c r="H166" i="2"/>
  <c r="J153" i="2"/>
  <c r="H153" i="2"/>
  <c r="J143" i="2"/>
  <c r="H143" i="2"/>
  <c r="J137" i="2"/>
  <c r="H137" i="2"/>
  <c r="J125" i="2"/>
  <c r="H125" i="2"/>
  <c r="J119" i="2"/>
  <c r="H119" i="2"/>
  <c r="J93" i="2"/>
  <c r="H93" i="2"/>
  <c r="J76" i="2"/>
  <c r="H76" i="2"/>
  <c r="J66" i="2"/>
  <c r="H66" i="2"/>
  <c r="J52" i="2"/>
  <c r="H52" i="2"/>
  <c r="J28" i="2"/>
  <c r="H28" i="2"/>
  <c r="J14" i="2"/>
  <c r="H14" i="2"/>
</calcChain>
</file>

<file path=xl/sharedStrings.xml><?xml version="1.0" encoding="utf-8"?>
<sst xmlns="http://schemas.openxmlformats.org/spreadsheetml/2006/main" count="822" uniqueCount="93">
  <si>
    <t>Brokerage+GST</t>
  </si>
  <si>
    <t>Total Value</t>
  </si>
  <si>
    <t>AGL - AGL ENERGY LIMITED. FPO (ORDINARY FULLY PAID)</t>
  </si>
  <si>
    <t>Dete</t>
  </si>
  <si>
    <t>Type</t>
  </si>
  <si>
    <t>Quantity</t>
  </si>
  <si>
    <t>Buy</t>
  </si>
  <si>
    <t>Sub Total</t>
  </si>
  <si>
    <t>Date</t>
  </si>
  <si>
    <t>AMP - AMP LIMITEDfPO (ORDINARY FULLY PAID)</t>
  </si>
  <si>
    <t>AKE - ALLKEM LIMITED FPO (ORDINARY FULLY PAID)</t>
  </si>
  <si>
    <t>ANN - ANSELL LIMITED FPO (ORDINARY FULLY PAID)</t>
  </si>
  <si>
    <t>ASX - ASX LIMITED FPO (ORDINARY FULLY PAID)</t>
  </si>
  <si>
    <t>BHP - BHP GROUP LIMITED FPO (ORDINARY FULLY PAID)</t>
  </si>
  <si>
    <t>BPT - BEACH ENERGY LIMITED FPO (ORDINARY FULLY PAID)</t>
  </si>
  <si>
    <t>BSL - BLUESCOPE STEEL LTD FPO (ORDINARY FULLY PAID)</t>
  </si>
  <si>
    <t>CBA - COMMONWEALTH BANK. FPO (ORDINARY FULLY PAID)</t>
  </si>
  <si>
    <t>CGF - CHALLENGER LIMITED FPO (ORDINARY FULLY PAID)</t>
  </si>
  <si>
    <t>Sell</t>
  </si>
  <si>
    <t>CSL - CSL LIMITED FPO (ORDINARY FULLY PAID)</t>
  </si>
  <si>
    <t>Total Valde</t>
  </si>
  <si>
    <t>CUE - CUE ENERGY RESOURCE FPO (ORDINARY FULLY PAID)</t>
  </si>
  <si>
    <t>ClM - CIMIC GROUP LTD FPO (ORDINARY FULLY PAID)</t>
  </si>
  <si>
    <t>CWN - CROWN RESORTS LTD FPO (ORDINARY ÉULLY PAiD)</t>
  </si>
  <si>
    <t>GXY - GALAXY RESOURCES FPO (ORDINARY FULLY PAID)</t>
  </si>
  <si>
    <t>IFL - IOOF HOLDINGS LTD FPO (ORDINARY FULPY PAID)</t>
  </si>
  <si>
    <t>LKE - LAKE RESOURCES FPO (ORDINARY FULLY PAID)</t>
  </si>
  <si>
    <t>LYC - LYNAS RARE EARTHS FPO (ORDINARY FULLY PAID)</t>
  </si>
  <si>
    <t>LKE - LAKE RESOURCES OPT JUN22 (OPTION EXPIRING 15-JUN-2022)</t>
  </si>
  <si>
    <t>MPL - MEDIBANK PRIVATE LTD FPO (ORDINARY FULLY PAID)</t>
  </si>
  <si>
    <t>MSB - MESOBLAST LIMITED FPO (ORDINARY FULLY PAID)</t>
  </si>
  <si>
    <t>NCM - NEWCREST MINING FPO (ORDINARY FULLY PAID)</t>
  </si>
  <si>
    <t>OEC - ORBITAL CORP LIMITED FPO (ORDINARY FULLY PAID)</t>
  </si>
  <si>
    <t>ORE - OROCOBRE LIMITED FPO (ORDINARY FULLY PAID)</t>
  </si>
  <si>
    <t>ORG - ORIGIN ENERGY FPO (ORDINARY FULLY PAID)</t>
  </si>
  <si>
    <t>ORI - ORICA LIMITED FPO (ORDINARY FIJI-LV PAID)</t>
  </si>
  <si>
    <t>PLS - PILBARA MIN LTD FPO (ORDINARY FULLY PAID)</t>
  </si>
  <si>
    <t>RIO - RIO TINTO LIMITED FPO (ORDINARY FULLY PAID)</t>
  </si>
  <si>
    <t>SGR - THE STAR ENT GRP FPO (ORDINARY FULLY PAID)</t>
  </si>
  <si>
    <t>SHP - SOUTH HARZ POTASH FPO (ORDINARY FULLY PAID)</t>
  </si>
  <si>
    <t>SYD - SYD AIRPORT STAPLED (FULLY PAID ORDINARY/UNITS STAPLED SECURITIES)</t>
  </si>
  <si>
    <t>TAH - TABCORP HOLDINGS LTD FPO (ORDINARY FULLY PAID)</t>
  </si>
  <si>
    <t>TCL - TRANSURBAN GROUP STAPLED (FULLY PAID ORDINARY/UNITS STAPLED</t>
  </si>
  <si>
    <t>TWE - TREASURY WINE ESTATE FPO (ORDINARY FULLY PAID)</t>
  </si>
  <si>
    <t>WBC - WESTPAC BANKING CORP FPO (ORDINARY FULLY PAID)</t>
  </si>
  <si>
    <t>WES - WESFARMERS LIMITED FPO (ORDINARY FULLY PAID)</t>
  </si>
  <si>
    <t>WOW - WOOLWORTHS GROUP LTD FPO (ORDINARY FULLY PAID)</t>
  </si>
  <si>
    <t>WPL - WOODSIDE PETROLEUM FPO (ORDINARY FULLY PAID)</t>
  </si>
  <si>
    <t>XRO - XERO LTD FPO (ORDINARY FULLY PAID)</t>
  </si>
  <si>
    <t>Quaritity</t>
  </si>
  <si>
    <t>Month</t>
  </si>
  <si>
    <t>Shares</t>
  </si>
  <si>
    <t>AGL</t>
  </si>
  <si>
    <t>AKE</t>
  </si>
  <si>
    <t>AMP</t>
  </si>
  <si>
    <t>ANN</t>
  </si>
  <si>
    <t>ASX</t>
  </si>
  <si>
    <t>BHP</t>
  </si>
  <si>
    <t>BPT</t>
  </si>
  <si>
    <t>BSL</t>
  </si>
  <si>
    <t>CBA</t>
  </si>
  <si>
    <t>CGF</t>
  </si>
  <si>
    <t>CIM</t>
  </si>
  <si>
    <t>CSL</t>
  </si>
  <si>
    <t>CUE</t>
  </si>
  <si>
    <t>CWN</t>
  </si>
  <si>
    <t>GXY</t>
  </si>
  <si>
    <t>IAG - INSURANCE AUSTRALIA FPO (ORDINARY FULLY PAID)?</t>
  </si>
  <si>
    <t>IAG</t>
  </si>
  <si>
    <t>IFL</t>
  </si>
  <si>
    <t>LKE</t>
  </si>
  <si>
    <t>LKEOC</t>
  </si>
  <si>
    <t>LYC</t>
  </si>
  <si>
    <t>MPL</t>
  </si>
  <si>
    <t>MSB</t>
  </si>
  <si>
    <t>NCM</t>
  </si>
  <si>
    <t>OEC</t>
  </si>
  <si>
    <t>ORE</t>
  </si>
  <si>
    <t>ORG</t>
  </si>
  <si>
    <t>ORI</t>
  </si>
  <si>
    <t>PLS</t>
  </si>
  <si>
    <t>RIO</t>
  </si>
  <si>
    <t>SGR</t>
  </si>
  <si>
    <t>SHP</t>
  </si>
  <si>
    <t>SYD</t>
  </si>
  <si>
    <t>TAH</t>
  </si>
  <si>
    <t>TCL</t>
  </si>
  <si>
    <t>TWE</t>
  </si>
  <si>
    <t>WBC</t>
  </si>
  <si>
    <t>WES</t>
  </si>
  <si>
    <t>WOW</t>
  </si>
  <si>
    <t>WPL</t>
  </si>
  <si>
    <t>XRO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</si>
</sst>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8" formatCode="&quot;$&quot;#,##0.00;[Red]\-&quot;$&quot;#,##0.00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8" fontId="0" fillId="0" borderId="0" xfId="0" applyNumberFormat="1"/>
    <xf numFmtId="3" fontId="0" fillId="0" borderId="0" xfId="0" applyNumberFormat="1"/>
    <xf numFmtId="0" fontId="1" fillId="0" borderId="0" xfId="0" applyFont="1"/>
    <xf numFmtId="43" fontId="0" fillId="0" borderId="0" xfId="0" applyNumberFormat="1"/>
    <xf numFmtId="43" fontId="1" fillId="0" borderId="0" xfId="0" applyNumberFormat="1" applyFont="1"/>
    <xf numFmtId="0" fontId="1" fillId="2" borderId="0" xfId="0" applyFont="1" applyFill="1"/>
    <xf numFmtId="43" fontId="1" fillId="2" borderId="0" xfId="0" applyNumberFormat="1" applyFont="1" applyFill="1"/>
    <xf numFmtId="8" fontId="1" fillId="2" borderId="0" xfId="0" applyNumberFormat="1" applyFont="1" applyFill="1"/>
    <xf numFmtId="0" fontId="2" fillId="0" borderId="0" xfId="0" applyFont="1"/>
    <xf numFmtId="43" fontId="2" fillId="0" borderId="0" xfId="0" applyNumberFormat="1" applyFont="1"/>
    <xf numFmtId="0" fontId="3" fillId="0" borderId="0" xfId="0" applyFont="1"/>
    <xf numFmtId="43" fontId="3" fillId="0" borderId="0" xfId="0" applyNumberFormat="1" applyFont="1"/>
    <xf numFmtId="0" fontId="3" fillId="2" borderId="0" xfId="0" applyFont="1" applyFill="1"/>
    <xf numFmtId="43" fontId="3" fillId="2" borderId="0" xfId="0" applyNumberFormat="1" applyFont="1" applyFill="1"/>
    <xf numFmtId="3" fontId="2" fillId="0" borderId="0" xfId="0" applyNumberFormat="1" applyFont="1"/>
    <xf numFmtId="8" fontId="3" fillId="2" borderId="0" xfId="0" applyNumberFormat="1" applyFont="1" applyFill="1"/>
    <xf numFmtId="0" fontId="2" fillId="2" borderId="0" xfId="0" applyFont="1" applyFill="1"/>
    <xf numFmtId="8" fontId="1" fillId="0" borderId="0" xfId="0" applyNumberFormat="1" applyFont="1"/>
    <xf numFmtId="15" fontId="2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14" fontId="3" fillId="0" borderId="0" xfId="0" applyNumberFormat="1" applyFont="1"/>
    <xf numFmtId="14" fontId="2" fillId="0" borderId="0" xfId="0" applyNumberFormat="1" applyFont="1"/>
    <xf numFmtId="14" fontId="1" fillId="0" borderId="0" xfId="0" applyNumberFormat="1" applyFont="1"/>
    <xf numFmtId="14" fontId="0" fillId="0" borderId="0" xfId="0" applyNumberFormat="1"/>
    <xf numFmtId="3" fontId="3" fillId="0" borderId="0" xfId="0" applyNumberFormat="1" applyFont="1"/>
    <xf numFmtId="3" fontId="1" fillId="0" borderId="0" xfId="0" applyNumberFormat="1" applyFont="1"/>
    <xf numFmtId="43" fontId="3" fillId="2" borderId="0" xfId="0" applyNumberFormat="1" applyFont="1" applyFill="1" applyAlignment="1">
      <alignment horizontal="right"/>
    </xf>
    <xf numFmtId="0" fontId="2" fillId="3" borderId="0" xfId="0" applyFont="1" applyFill="1"/>
    <xf numFmtId="14" fontId="0" fillId="3" borderId="0" xfId="0" applyNumberFormat="1" applyFill="1"/>
    <xf numFmtId="15" fontId="2" fillId="3" borderId="0" xfId="0" applyNumberFormat="1" applyFont="1" applyFill="1" applyAlignment="1">
      <alignment horizontal="left"/>
    </xf>
    <xf numFmtId="3" fontId="0" fillId="3" borderId="0" xfId="0" applyNumberFormat="1" applyFill="1"/>
    <xf numFmtId="8" fontId="0" fillId="3" borderId="0" xfId="0" applyNumberFormat="1" applyFill="1"/>
    <xf numFmtId="43" fontId="0" fillId="3" borderId="0" xfId="0" applyNumberFormat="1" applyFill="1"/>
    <xf numFmtId="0" fontId="0" fillId="3" borderId="0" xfId="0" applyFill="1"/>
    <xf numFmtId="14" fontId="2" fillId="3" borderId="0" xfId="0" applyNumberFormat="1" applyFont="1" applyFill="1"/>
    <xf numFmtId="3" fontId="2" fillId="3" borderId="0" xfId="0" applyNumberFormat="1" applyFont="1" applyFill="1"/>
    <xf numFmtId="43" fontId="2" fillId="3" borderId="0" xfId="0" applyNumberFormat="1" applyFont="1" applyFill="1"/>
    <xf numFmtId="8" fontId="2" fillId="3" borderId="0" xfId="0" applyNumberFormat="1" applyFont="1" applyFill="1"/>
    <xf numFmtId="6" fontId="0" fillId="3" borderId="0" xfId="0" applyNumberFormat="1" applyFill="1"/>
    <xf numFmtId="6" fontId="2" fillId="3" borderId="0" xfId="0" applyNumberFormat="1" applyFont="1" applyFill="1"/>
    <xf numFmtId="43" fontId="2" fillId="3" borderId="0" xfId="0" applyNumberFormat="1" applyFont="1" applyFill="1" applyAlignment="1">
      <alignment horizontal="right"/>
    </xf>
    <xf numFmtId="15" fontId="0" fillId="3" borderId="0" xfId="0" applyNumberForma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A9208-0840-4FAC-8989-AE1515600AA6}">
  <sheetPr filterMode="1"/>
  <dimension ref="A2:M568"/>
  <sheetViews>
    <sheetView tabSelected="1" topLeftCell="A310" zoomScale="85" zoomScaleNormal="85" workbookViewId="0">
      <selection activeCell="M570" sqref="M570"/>
    </sheetView>
  </sheetViews>
  <sheetFormatPr defaultRowHeight="14.6" x14ac:dyDescent="0.4"/>
  <cols>
    <col min="1" max="1" width="11" style="9" bestFit="1" customWidth="1"/>
    <col min="2" max="2" width="10.3828125" style="26" bestFit="1" customWidth="1"/>
    <col min="3" max="3" width="9.69140625" style="21" customWidth="1"/>
    <col min="4" max="4" width="9.23046875" style="9"/>
    <col min="5" max="5" width="9.84375" style="15" bestFit="1" customWidth="1"/>
    <col min="6" max="6" width="9.3046875" style="9" bestFit="1" customWidth="1"/>
    <col min="7" max="7" width="10.4609375" style="9" bestFit="1" customWidth="1"/>
    <col min="8" max="8" width="13.61328125" style="10" bestFit="1" customWidth="1"/>
    <col min="9" max="9" width="10.765625" style="9" bestFit="1" customWidth="1"/>
    <col min="10" max="10" width="11.15234375" style="10" bestFit="1" customWidth="1"/>
    <col min="11" max="11" width="9.23046875" style="9"/>
    <col min="12" max="12" width="11.3046875" style="9" bestFit="1" customWidth="1"/>
    <col min="13" max="13" width="10.07421875" style="9" bestFit="1" customWidth="1"/>
    <col min="14" max="16384" width="9.23046875" style="9"/>
  </cols>
  <sheetData>
    <row r="2" spans="1:10" s="11" customFormat="1" x14ac:dyDescent="0.4">
      <c r="B2" s="25" t="s">
        <v>2</v>
      </c>
      <c r="C2" s="20"/>
      <c r="E2" s="29"/>
      <c r="H2" s="12"/>
      <c r="J2" s="12"/>
    </row>
    <row r="3" spans="1:10" hidden="1" x14ac:dyDescent="0.4">
      <c r="A3" s="9" t="s">
        <v>51</v>
      </c>
      <c r="B3" s="26" t="s">
        <v>3</v>
      </c>
      <c r="C3" s="21" t="s">
        <v>50</v>
      </c>
      <c r="D3" s="9" t="s">
        <v>4</v>
      </c>
      <c r="E3" s="15" t="s">
        <v>5</v>
      </c>
      <c r="H3" s="10" t="s">
        <v>0</v>
      </c>
      <c r="J3" s="10" t="s">
        <v>1</v>
      </c>
    </row>
    <row r="4" spans="1:10" x14ac:dyDescent="0.4">
      <c r="A4" s="32" t="s">
        <v>84</v>
      </c>
      <c r="B4" s="33">
        <v>44382</v>
      </c>
      <c r="C4" s="34" t="str">
        <f t="shared" ref="C4:C13" si="0">TEXT(B4, "mmm")</f>
        <v>Jul</v>
      </c>
      <c r="D4" s="32" t="str">
        <f>IF(J4&gt;0,"Buy","Sell")</f>
        <v>Buy</v>
      </c>
      <c r="E4" s="35">
        <v>4000</v>
      </c>
      <c r="F4" s="36"/>
      <c r="G4" s="32"/>
      <c r="H4" s="37">
        <v>93.86</v>
      </c>
      <c r="I4" s="38"/>
      <c r="J4" s="37">
        <v>30373.86</v>
      </c>
    </row>
    <row r="5" spans="1:10" x14ac:dyDescent="0.4">
      <c r="A5" s="32" t="s">
        <v>73</v>
      </c>
      <c r="B5" s="39">
        <v>44384</v>
      </c>
      <c r="C5" s="34" t="str">
        <f t="shared" si="0"/>
        <v>Jul</v>
      </c>
      <c r="D5" s="32" t="str">
        <f>IF(J5&gt;0,"Buy","Sell")</f>
        <v>Sell</v>
      </c>
      <c r="E5" s="40">
        <v>-4248</v>
      </c>
      <c r="F5" s="32"/>
      <c r="G5" s="32"/>
      <c r="H5" s="41">
        <v>42.27</v>
      </c>
      <c r="I5" s="32"/>
      <c r="J5" s="41">
        <v>-13593.81</v>
      </c>
    </row>
    <row r="6" spans="1:10" x14ac:dyDescent="0.4">
      <c r="A6" s="32" t="s">
        <v>72</v>
      </c>
      <c r="B6" s="39">
        <v>44385</v>
      </c>
      <c r="C6" s="34" t="str">
        <f t="shared" si="0"/>
        <v>Jul</v>
      </c>
      <c r="D6" s="32" t="str">
        <f>IF(J6&gt;0,"Buy","Sell")</f>
        <v>Sell</v>
      </c>
      <c r="E6" s="40">
        <v>-1903</v>
      </c>
      <c r="F6" s="42"/>
      <c r="G6" s="32"/>
      <c r="H6" s="41">
        <v>35.51</v>
      </c>
      <c r="I6" s="32"/>
      <c r="J6" s="41">
        <v>-11420.55</v>
      </c>
    </row>
    <row r="7" spans="1:10" x14ac:dyDescent="0.4">
      <c r="A7" s="32" t="s">
        <v>63</v>
      </c>
      <c r="B7" s="39">
        <v>44386</v>
      </c>
      <c r="C7" s="34" t="str">
        <f t="shared" si="0"/>
        <v>Jul</v>
      </c>
      <c r="D7" s="32" t="str">
        <f>IF(J7&gt;0,"Buy","Sell")</f>
        <v>Buy</v>
      </c>
      <c r="E7" s="40">
        <v>41</v>
      </c>
      <c r="F7" s="32"/>
      <c r="G7" s="32"/>
      <c r="H7" s="41">
        <v>34.880000000000003</v>
      </c>
      <c r="I7" s="32"/>
      <c r="J7" s="41">
        <v>11287.39</v>
      </c>
    </row>
    <row r="8" spans="1:10" x14ac:dyDescent="0.4">
      <c r="A8" s="32" t="s">
        <v>65</v>
      </c>
      <c r="B8" s="39">
        <v>44389</v>
      </c>
      <c r="C8" s="34" t="str">
        <f t="shared" si="0"/>
        <v>Jul</v>
      </c>
      <c r="D8" s="32" t="str">
        <f>IF(J8&gt;0,"Buy","Sell")</f>
        <v>Buy</v>
      </c>
      <c r="E8" s="40">
        <v>1350</v>
      </c>
      <c r="F8" s="32"/>
      <c r="G8" s="32"/>
      <c r="H8" s="41">
        <v>45.62</v>
      </c>
      <c r="I8" s="32"/>
      <c r="J8" s="41">
        <v>14760.62</v>
      </c>
    </row>
    <row r="9" spans="1:10" x14ac:dyDescent="0.4">
      <c r="A9" s="32" t="s">
        <v>54</v>
      </c>
      <c r="B9" s="39">
        <v>44393</v>
      </c>
      <c r="C9" s="34" t="str">
        <f t="shared" si="0"/>
        <v>Jul</v>
      </c>
      <c r="D9" s="32" t="s">
        <v>6</v>
      </c>
      <c r="E9" s="40">
        <v>5080</v>
      </c>
      <c r="F9" s="32"/>
      <c r="G9" s="32"/>
      <c r="H9" s="41">
        <v>29.95</v>
      </c>
      <c r="I9" s="32"/>
      <c r="J9" s="41">
        <v>5579.85</v>
      </c>
    </row>
    <row r="10" spans="1:10" x14ac:dyDescent="0.4">
      <c r="A10" s="32" t="s">
        <v>62</v>
      </c>
      <c r="B10" s="39">
        <v>44393</v>
      </c>
      <c r="C10" s="34" t="str">
        <f t="shared" si="0"/>
        <v>Jul</v>
      </c>
      <c r="D10" s="32" t="str">
        <f>IF(J10&gt;0,"Buy","Sell")</f>
        <v>Buy</v>
      </c>
      <c r="E10" s="40">
        <v>320</v>
      </c>
      <c r="F10" s="32"/>
      <c r="G10" s="32"/>
      <c r="H10" s="41">
        <v>29.95</v>
      </c>
      <c r="I10" s="32"/>
      <c r="J10" s="41">
        <v>6100.35</v>
      </c>
    </row>
    <row r="11" spans="1:10" x14ac:dyDescent="0.4">
      <c r="A11" s="32" t="s">
        <v>74</v>
      </c>
      <c r="B11" s="33">
        <v>44393</v>
      </c>
      <c r="C11" s="34" t="str">
        <f t="shared" si="0"/>
        <v>Jul</v>
      </c>
      <c r="D11" s="32" t="str">
        <f>IF(J11&gt;0,"Buy","Sell")</f>
        <v>Buy</v>
      </c>
      <c r="E11" s="35">
        <v>3185</v>
      </c>
      <c r="F11" s="36"/>
      <c r="G11" s="32"/>
      <c r="H11" s="37">
        <v>29.95</v>
      </c>
      <c r="I11" s="38"/>
      <c r="J11" s="37">
        <v>6384.03</v>
      </c>
    </row>
    <row r="12" spans="1:10" x14ac:dyDescent="0.4">
      <c r="A12" s="32" t="s">
        <v>74</v>
      </c>
      <c r="B12" s="33">
        <v>44396</v>
      </c>
      <c r="C12" s="34" t="str">
        <f t="shared" si="0"/>
        <v>Jul</v>
      </c>
      <c r="D12" s="32" t="str">
        <f>IF(J12&gt;0,"Buy","Sell")</f>
        <v>Buy</v>
      </c>
      <c r="E12" s="35">
        <v>5400</v>
      </c>
      <c r="F12" s="36"/>
      <c r="G12" s="32"/>
      <c r="H12" s="37">
        <v>31.64</v>
      </c>
      <c r="I12" s="38"/>
      <c r="J12" s="37">
        <v>10237.64</v>
      </c>
    </row>
    <row r="13" spans="1:10" x14ac:dyDescent="0.4">
      <c r="A13" s="32" t="s">
        <v>91</v>
      </c>
      <c r="B13" s="33">
        <v>44396</v>
      </c>
      <c r="C13" s="34" t="str">
        <f t="shared" si="0"/>
        <v>Jul</v>
      </c>
      <c r="D13" s="32" t="str">
        <f>IF(J13&gt;0,"Buy","Sell")</f>
        <v>Buy</v>
      </c>
      <c r="E13" s="35">
        <v>325</v>
      </c>
      <c r="F13" s="36"/>
      <c r="G13" s="38"/>
      <c r="H13" s="37">
        <v>29.95</v>
      </c>
      <c r="I13" s="32"/>
      <c r="J13" s="37">
        <v>7280.7</v>
      </c>
    </row>
    <row r="14" spans="1:10" hidden="1" x14ac:dyDescent="0.4">
      <c r="G14" s="13" t="s">
        <v>7</v>
      </c>
      <c r="H14" s="14">
        <f>SUM(H4:H13)</f>
        <v>403.57999999999993</v>
      </c>
      <c r="I14" s="17"/>
      <c r="J14" s="14">
        <f>SUM(J4:J13)</f>
        <v>66990.080000000002</v>
      </c>
    </row>
    <row r="15" spans="1:10" hidden="1" x14ac:dyDescent="0.4"/>
    <row r="16" spans="1:10" s="11" customFormat="1" hidden="1" x14ac:dyDescent="0.4">
      <c r="B16" s="25" t="s">
        <v>10</v>
      </c>
      <c r="C16" s="20"/>
      <c r="E16" s="29"/>
      <c r="H16" s="12"/>
      <c r="J16" s="12"/>
    </row>
    <row r="17" spans="1:10" hidden="1" x14ac:dyDescent="0.4">
      <c r="A17" s="9" t="s">
        <v>51</v>
      </c>
      <c r="B17" s="26" t="s">
        <v>8</v>
      </c>
      <c r="C17" s="21" t="s">
        <v>50</v>
      </c>
      <c r="D17" s="9" t="s">
        <v>4</v>
      </c>
      <c r="E17" s="15" t="s">
        <v>5</v>
      </c>
      <c r="H17" s="10" t="s">
        <v>0</v>
      </c>
      <c r="J17" s="10" t="s">
        <v>1</v>
      </c>
    </row>
    <row r="18" spans="1:10" x14ac:dyDescent="0.4">
      <c r="A18" s="32" t="s">
        <v>52</v>
      </c>
      <c r="B18" s="39">
        <v>44397</v>
      </c>
      <c r="C18" s="34" t="str">
        <f t="shared" ref="C18:C27" si="1">TEXT(B18, "mmm")</f>
        <v>Jul</v>
      </c>
      <c r="D18" s="32" t="s">
        <v>6</v>
      </c>
      <c r="E18" s="40">
        <v>640</v>
      </c>
      <c r="F18" s="32"/>
      <c r="G18" s="32"/>
      <c r="H18" s="41">
        <v>29.95</v>
      </c>
      <c r="I18" s="32"/>
      <c r="J18" s="41">
        <v>5053.95</v>
      </c>
    </row>
    <row r="19" spans="1:10" x14ac:dyDescent="0.4">
      <c r="A19" s="32" t="s">
        <v>72</v>
      </c>
      <c r="B19" s="39">
        <v>44397</v>
      </c>
      <c r="C19" s="34" t="str">
        <f t="shared" si="1"/>
        <v>Jul</v>
      </c>
      <c r="D19" s="32" t="str">
        <f t="shared" ref="D19:D27" si="2">IF(J19&gt;0,"Buy","Sell")</f>
        <v>Buy</v>
      </c>
      <c r="E19" s="40">
        <v>1000</v>
      </c>
      <c r="F19" s="42"/>
      <c r="G19" s="32"/>
      <c r="H19" s="41">
        <v>29.95</v>
      </c>
      <c r="I19" s="32"/>
      <c r="J19" s="41">
        <v>5769.95</v>
      </c>
    </row>
    <row r="20" spans="1:10" x14ac:dyDescent="0.4">
      <c r="A20" s="32" t="s">
        <v>79</v>
      </c>
      <c r="B20" s="33">
        <v>44397</v>
      </c>
      <c r="C20" s="34" t="str">
        <f t="shared" si="1"/>
        <v>Jul</v>
      </c>
      <c r="D20" s="32" t="str">
        <f t="shared" si="2"/>
        <v>Buy</v>
      </c>
      <c r="E20" s="35">
        <v>780</v>
      </c>
      <c r="F20" s="36"/>
      <c r="G20" s="32"/>
      <c r="H20" s="37">
        <v>31.04</v>
      </c>
      <c r="I20" s="38"/>
      <c r="J20" s="37">
        <v>10046.24</v>
      </c>
    </row>
    <row r="21" spans="1:10" x14ac:dyDescent="0.4">
      <c r="A21" s="32" t="s">
        <v>63</v>
      </c>
      <c r="B21" s="39">
        <v>44398</v>
      </c>
      <c r="C21" s="34" t="str">
        <f t="shared" si="1"/>
        <v>Jul</v>
      </c>
      <c r="D21" s="32" t="str">
        <f t="shared" si="2"/>
        <v>Sell</v>
      </c>
      <c r="E21" s="40">
        <v>-41</v>
      </c>
      <c r="F21" s="32"/>
      <c r="G21" s="32"/>
      <c r="H21" s="41">
        <v>36.909999999999997</v>
      </c>
      <c r="I21" s="32"/>
      <c r="J21" s="41">
        <v>-11867.85</v>
      </c>
    </row>
    <row r="22" spans="1:10" x14ac:dyDescent="0.4">
      <c r="A22" s="32" t="s">
        <v>65</v>
      </c>
      <c r="B22" s="39">
        <v>44398</v>
      </c>
      <c r="C22" s="34" t="str">
        <f t="shared" si="1"/>
        <v>Jul</v>
      </c>
      <c r="D22" s="32" t="str">
        <f t="shared" si="2"/>
        <v>Buy</v>
      </c>
      <c r="E22" s="40">
        <v>482</v>
      </c>
      <c r="F22" s="32"/>
      <c r="G22" s="32"/>
      <c r="H22" s="41">
        <v>29.95</v>
      </c>
      <c r="I22" s="32"/>
      <c r="J22" s="41">
        <v>5056.8900000000003</v>
      </c>
    </row>
    <row r="23" spans="1:10" x14ac:dyDescent="0.4">
      <c r="A23" s="32" t="s">
        <v>62</v>
      </c>
      <c r="B23" s="39">
        <v>44399</v>
      </c>
      <c r="C23" s="34" t="str">
        <f t="shared" si="1"/>
        <v>Jul</v>
      </c>
      <c r="D23" s="32" t="str">
        <f t="shared" si="2"/>
        <v>Sell</v>
      </c>
      <c r="E23" s="40">
        <v>-320</v>
      </c>
      <c r="F23" s="32"/>
      <c r="G23" s="32"/>
      <c r="H23" s="41">
        <v>29.95</v>
      </c>
      <c r="I23" s="32"/>
      <c r="J23" s="41">
        <v>-6600.45</v>
      </c>
    </row>
    <row r="24" spans="1:10" x14ac:dyDescent="0.4">
      <c r="A24" s="32" t="s">
        <v>72</v>
      </c>
      <c r="B24" s="39">
        <v>44399</v>
      </c>
      <c r="C24" s="34" t="str">
        <f t="shared" si="1"/>
        <v>Jul</v>
      </c>
      <c r="D24" s="32" t="str">
        <f t="shared" si="2"/>
        <v>Sell</v>
      </c>
      <c r="E24" s="40">
        <v>-1000</v>
      </c>
      <c r="F24" s="32"/>
      <c r="G24" s="32"/>
      <c r="H24" s="41">
        <v>29.95</v>
      </c>
      <c r="I24" s="32"/>
      <c r="J24" s="41">
        <v>-6180.05</v>
      </c>
    </row>
    <row r="25" spans="1:10" x14ac:dyDescent="0.4">
      <c r="A25" s="32" t="s">
        <v>65</v>
      </c>
      <c r="B25" s="39">
        <v>44400</v>
      </c>
      <c r="C25" s="34" t="str">
        <f t="shared" si="1"/>
        <v>Jul</v>
      </c>
      <c r="D25" s="32" t="str">
        <f t="shared" si="2"/>
        <v>Buy</v>
      </c>
      <c r="E25" s="40">
        <v>506</v>
      </c>
      <c r="F25" s="32"/>
      <c r="G25" s="32"/>
      <c r="H25" s="41">
        <v>29.95</v>
      </c>
      <c r="I25" s="32"/>
      <c r="J25" s="41">
        <v>5109.37</v>
      </c>
    </row>
    <row r="26" spans="1:10" x14ac:dyDescent="0.4">
      <c r="A26" s="32" t="s">
        <v>65</v>
      </c>
      <c r="B26" s="39">
        <v>44403</v>
      </c>
      <c r="C26" s="34" t="str">
        <f t="shared" si="1"/>
        <v>Jul</v>
      </c>
      <c r="D26" s="32" t="str">
        <f t="shared" si="2"/>
        <v>Buy</v>
      </c>
      <c r="E26" s="40">
        <v>523</v>
      </c>
      <c r="F26" s="32"/>
      <c r="G26" s="32"/>
      <c r="H26" s="41">
        <v>29.95</v>
      </c>
      <c r="I26" s="32"/>
      <c r="J26" s="41">
        <v>5029.83</v>
      </c>
    </row>
    <row r="27" spans="1:10" x14ac:dyDescent="0.4">
      <c r="A27" s="32" t="s">
        <v>72</v>
      </c>
      <c r="B27" s="39">
        <v>44403</v>
      </c>
      <c r="C27" s="34" t="str">
        <f t="shared" si="1"/>
        <v>Jul</v>
      </c>
      <c r="D27" s="32" t="str">
        <f t="shared" si="2"/>
        <v>Sell</v>
      </c>
      <c r="E27" s="40">
        <v>-708</v>
      </c>
      <c r="F27" s="42"/>
      <c r="G27" s="32"/>
      <c r="H27" s="41">
        <v>29.95</v>
      </c>
      <c r="I27" s="32"/>
      <c r="J27" s="41">
        <v>-4964.99</v>
      </c>
    </row>
    <row r="28" spans="1:10" hidden="1" x14ac:dyDescent="0.4">
      <c r="G28" s="13" t="s">
        <v>7</v>
      </c>
      <c r="H28" s="14">
        <f>SUM(H18:H27)</f>
        <v>307.54999999999995</v>
      </c>
      <c r="I28" s="17"/>
      <c r="J28" s="14">
        <f>SUM(J18:J27)</f>
        <v>6452.8900000000012</v>
      </c>
    </row>
    <row r="29" spans="1:10" hidden="1" x14ac:dyDescent="0.4"/>
    <row r="30" spans="1:10" s="11" customFormat="1" hidden="1" x14ac:dyDescent="0.4">
      <c r="B30" s="25" t="s">
        <v>9</v>
      </c>
      <c r="C30" s="20"/>
      <c r="E30" s="29"/>
      <c r="H30" s="12"/>
      <c r="J30" s="12"/>
    </row>
    <row r="31" spans="1:10" hidden="1" x14ac:dyDescent="0.4">
      <c r="A31" s="9" t="s">
        <v>51</v>
      </c>
      <c r="B31" s="26" t="s">
        <v>8</v>
      </c>
      <c r="C31" s="21" t="s">
        <v>50</v>
      </c>
      <c r="D31" s="9" t="s">
        <v>4</v>
      </c>
      <c r="E31" s="15" t="s">
        <v>5</v>
      </c>
      <c r="H31" s="10" t="s">
        <v>0</v>
      </c>
      <c r="J31" s="10" t="s">
        <v>1</v>
      </c>
    </row>
    <row r="32" spans="1:10" x14ac:dyDescent="0.4">
      <c r="A32" s="32" t="s">
        <v>82</v>
      </c>
      <c r="B32" s="33">
        <v>44403</v>
      </c>
      <c r="C32" s="34" t="str">
        <f t="shared" ref="C32:C51" si="3">TEXT(B32, "mmm")</f>
        <v>Jul</v>
      </c>
      <c r="D32" s="32" t="str">
        <f>IF(J32&gt;0,"Buy","Sell")</f>
        <v>Buy</v>
      </c>
      <c r="E32" s="35">
        <v>1920</v>
      </c>
      <c r="F32" s="36"/>
      <c r="G32" s="38"/>
      <c r="H32" s="37">
        <v>29.95</v>
      </c>
      <c r="I32" s="32"/>
      <c r="J32" s="37">
        <v>6615.55</v>
      </c>
    </row>
    <row r="33" spans="1:10" x14ac:dyDescent="0.4">
      <c r="A33" s="32" t="s">
        <v>65</v>
      </c>
      <c r="B33" s="39">
        <v>44404</v>
      </c>
      <c r="C33" s="34" t="str">
        <f t="shared" si="3"/>
        <v>Jul</v>
      </c>
      <c r="D33" s="32" t="str">
        <f>IF(J33&gt;0,"Buy","Sell")</f>
        <v>Buy</v>
      </c>
      <c r="E33" s="40">
        <v>550</v>
      </c>
      <c r="F33" s="32"/>
      <c r="G33" s="32"/>
      <c r="H33" s="41">
        <v>29.95</v>
      </c>
      <c r="I33" s="32"/>
      <c r="J33" s="41">
        <v>5034.95</v>
      </c>
    </row>
    <row r="34" spans="1:10" x14ac:dyDescent="0.4">
      <c r="A34" s="32" t="s">
        <v>52</v>
      </c>
      <c r="B34" s="39">
        <v>44405</v>
      </c>
      <c r="C34" s="34" t="str">
        <f t="shared" si="3"/>
        <v>Jul</v>
      </c>
      <c r="D34" s="32" t="s">
        <v>6</v>
      </c>
      <c r="E34" s="40">
        <v>670</v>
      </c>
      <c r="F34" s="32"/>
      <c r="G34" s="32"/>
      <c r="H34" s="41">
        <v>29.95</v>
      </c>
      <c r="I34" s="32"/>
      <c r="J34" s="41">
        <v>5045.2700000000004</v>
      </c>
    </row>
    <row r="35" spans="1:10" x14ac:dyDescent="0.4">
      <c r="A35" s="32" t="s">
        <v>65</v>
      </c>
      <c r="B35" s="39">
        <v>44406</v>
      </c>
      <c r="C35" s="34" t="str">
        <f t="shared" si="3"/>
        <v>Jul</v>
      </c>
      <c r="D35" s="32" t="str">
        <f>IF(J35&gt;0,"Buy","Sell")</f>
        <v>Buy</v>
      </c>
      <c r="E35" s="40">
        <v>580</v>
      </c>
      <c r="F35" s="32"/>
      <c r="G35" s="32"/>
      <c r="H35" s="41">
        <v>29.95</v>
      </c>
      <c r="I35" s="32"/>
      <c r="J35" s="41">
        <v>5061.45</v>
      </c>
    </row>
    <row r="36" spans="1:10" x14ac:dyDescent="0.4">
      <c r="A36" s="32" t="s">
        <v>54</v>
      </c>
      <c r="B36" s="39">
        <v>44407</v>
      </c>
      <c r="C36" s="34" t="str">
        <f t="shared" si="3"/>
        <v>Jul</v>
      </c>
      <c r="D36" s="32" t="s">
        <v>6</v>
      </c>
      <c r="E36" s="40">
        <v>4810</v>
      </c>
      <c r="F36" s="32"/>
      <c r="G36" s="32"/>
      <c r="H36" s="41">
        <v>29.95</v>
      </c>
      <c r="I36" s="32"/>
      <c r="J36" s="41">
        <v>5032.3500000000004</v>
      </c>
    </row>
    <row r="37" spans="1:10" x14ac:dyDescent="0.4">
      <c r="A37" s="32" t="s">
        <v>78</v>
      </c>
      <c r="B37" s="33">
        <v>44407</v>
      </c>
      <c r="C37" s="34" t="str">
        <f t="shared" si="3"/>
        <v>Jul</v>
      </c>
      <c r="D37" s="32" t="str">
        <f>IF(J37&gt;0,"Buy","Sell")</f>
        <v>Buy</v>
      </c>
      <c r="E37" s="35">
        <v>1705</v>
      </c>
      <c r="F37" s="38"/>
      <c r="G37" s="32"/>
      <c r="H37" s="37">
        <v>29.95</v>
      </c>
      <c r="I37" s="38"/>
      <c r="J37" s="37">
        <v>7037.5</v>
      </c>
    </row>
    <row r="38" spans="1:10" x14ac:dyDescent="0.4">
      <c r="A38" s="32" t="s">
        <v>56</v>
      </c>
      <c r="B38" s="39">
        <v>44411</v>
      </c>
      <c r="C38" s="34" t="str">
        <f t="shared" si="3"/>
        <v>Aug</v>
      </c>
      <c r="D38" s="32" t="s">
        <v>18</v>
      </c>
      <c r="E38" s="40">
        <v>-71</v>
      </c>
      <c r="F38" s="32"/>
      <c r="G38" s="32"/>
      <c r="H38" s="41">
        <v>29.95</v>
      </c>
      <c r="I38" s="32"/>
      <c r="J38" s="41">
        <v>-5564.96</v>
      </c>
    </row>
    <row r="39" spans="1:10" x14ac:dyDescent="0.4">
      <c r="A39" s="32" t="s">
        <v>82</v>
      </c>
      <c r="B39" s="33">
        <v>44413</v>
      </c>
      <c r="C39" s="34" t="str">
        <f t="shared" si="3"/>
        <v>Aug</v>
      </c>
      <c r="D39" s="32" t="str">
        <f>IF(J39&gt;0,"Buy","Sell")</f>
        <v>Buy</v>
      </c>
      <c r="E39" s="35">
        <v>2200</v>
      </c>
      <c r="F39" s="36"/>
      <c r="G39" s="38"/>
      <c r="H39" s="37">
        <v>29.95</v>
      </c>
      <c r="I39" s="32"/>
      <c r="J39" s="37">
        <v>7355.95</v>
      </c>
    </row>
    <row r="40" spans="1:10" x14ac:dyDescent="0.4">
      <c r="A40" s="32" t="s">
        <v>70</v>
      </c>
      <c r="B40" s="39">
        <v>44418</v>
      </c>
      <c r="C40" s="34" t="str">
        <f t="shared" si="3"/>
        <v>Aug</v>
      </c>
      <c r="D40" s="32" t="str">
        <f>IF(J40&gt;0,"Buy","Sell")</f>
        <v>Buy</v>
      </c>
      <c r="E40" s="40">
        <v>8750</v>
      </c>
      <c r="F40" s="32"/>
      <c r="G40" s="32"/>
      <c r="H40" s="41">
        <v>29.95</v>
      </c>
      <c r="I40" s="32"/>
      <c r="J40" s="41">
        <v>5057.6899999999996</v>
      </c>
    </row>
    <row r="41" spans="1:10" x14ac:dyDescent="0.4">
      <c r="A41" s="32" t="s">
        <v>86</v>
      </c>
      <c r="B41" s="33">
        <v>44418</v>
      </c>
      <c r="C41" s="34" t="str">
        <f t="shared" si="3"/>
        <v>Aug</v>
      </c>
      <c r="D41" s="32" t="str">
        <f>IF(J41&gt;0,"Buy","Sell")</f>
        <v>Buy</v>
      </c>
      <c r="E41" s="35">
        <v>810</v>
      </c>
      <c r="F41" s="36"/>
      <c r="G41" s="32"/>
      <c r="H41" s="37">
        <v>34.020000000000003</v>
      </c>
      <c r="I41" s="38"/>
      <c r="J41" s="37">
        <v>11008.55</v>
      </c>
    </row>
    <row r="42" spans="1:10" x14ac:dyDescent="0.4">
      <c r="A42" s="32" t="s">
        <v>68</v>
      </c>
      <c r="B42" s="39">
        <v>44420</v>
      </c>
      <c r="C42" s="34" t="str">
        <f t="shared" si="3"/>
        <v>Aug</v>
      </c>
      <c r="D42" s="32" t="str">
        <f>IF(J42&gt;0,"Buy","Sell")</f>
        <v>Sell</v>
      </c>
      <c r="E42" s="40">
        <v>-1125</v>
      </c>
      <c r="F42" s="32"/>
      <c r="G42" s="32"/>
      <c r="H42" s="41">
        <v>29.95</v>
      </c>
      <c r="I42" s="32"/>
      <c r="J42" s="41">
        <v>-5971.93</v>
      </c>
    </row>
    <row r="43" spans="1:10" x14ac:dyDescent="0.4">
      <c r="A43" s="32" t="s">
        <v>54</v>
      </c>
      <c r="B43" s="39">
        <v>44421</v>
      </c>
      <c r="C43" s="34" t="str">
        <f t="shared" si="3"/>
        <v>Aug</v>
      </c>
      <c r="D43" s="32" t="s">
        <v>18</v>
      </c>
      <c r="E43" s="40">
        <v>-4810</v>
      </c>
      <c r="F43" s="32"/>
      <c r="G43" s="32"/>
      <c r="H43" s="41">
        <v>29.95</v>
      </c>
      <c r="I43" s="32"/>
      <c r="J43" s="41">
        <v>-5525.6</v>
      </c>
    </row>
    <row r="44" spans="1:10" x14ac:dyDescent="0.4">
      <c r="A44" s="32" t="s">
        <v>58</v>
      </c>
      <c r="B44" s="39">
        <v>44421</v>
      </c>
      <c r="C44" s="34" t="str">
        <f t="shared" si="3"/>
        <v>Aug</v>
      </c>
      <c r="D44" s="32" t="str">
        <f>IF(J44&gt;0,"Buy","Sell")</f>
        <v>Buy</v>
      </c>
      <c r="E44" s="40">
        <v>8230</v>
      </c>
      <c r="F44" s="32"/>
      <c r="G44" s="32"/>
      <c r="H44" s="41">
        <v>31.12</v>
      </c>
      <c r="I44" s="32"/>
      <c r="J44" s="41">
        <v>10071.719999999999</v>
      </c>
    </row>
    <row r="45" spans="1:10" x14ac:dyDescent="0.4">
      <c r="A45" s="32" t="s">
        <v>66</v>
      </c>
      <c r="B45" s="39">
        <v>44421</v>
      </c>
      <c r="C45" s="34" t="str">
        <f t="shared" si="3"/>
        <v>Aug</v>
      </c>
      <c r="D45" s="32" t="str">
        <f>IF(J45&gt;0,"Buy","Sell")</f>
        <v>Buy</v>
      </c>
      <c r="E45" s="40">
        <v>950</v>
      </c>
      <c r="F45" s="32"/>
      <c r="G45" s="32"/>
      <c r="H45" s="41">
        <v>29.95</v>
      </c>
      <c r="I45" s="32"/>
      <c r="J45" s="41">
        <v>5126.7</v>
      </c>
    </row>
    <row r="46" spans="1:10" x14ac:dyDescent="0.4">
      <c r="A46" s="32" t="s">
        <v>74</v>
      </c>
      <c r="B46" s="33">
        <v>44421</v>
      </c>
      <c r="C46" s="34" t="str">
        <f t="shared" si="3"/>
        <v>Aug</v>
      </c>
      <c r="D46" s="32" t="str">
        <f>IF(J46&gt;0,"Buy","Sell")</f>
        <v>Sell</v>
      </c>
      <c r="E46" s="35">
        <v>-2700</v>
      </c>
      <c r="F46" s="43"/>
      <c r="G46" s="32"/>
      <c r="H46" s="37">
        <v>29.95</v>
      </c>
      <c r="I46" s="38"/>
      <c r="J46" s="37">
        <v>-5586.05</v>
      </c>
    </row>
    <row r="47" spans="1:10" x14ac:dyDescent="0.4">
      <c r="A47" s="32" t="s">
        <v>58</v>
      </c>
      <c r="B47" s="39">
        <v>44424</v>
      </c>
      <c r="C47" s="34" t="str">
        <f t="shared" si="3"/>
        <v>Aug</v>
      </c>
      <c r="D47" s="32" t="str">
        <f>IF(J47&gt;0,"Buy","Sell")</f>
        <v>Buy</v>
      </c>
      <c r="E47" s="40">
        <v>4545</v>
      </c>
      <c r="F47" s="32"/>
      <c r="G47" s="32"/>
      <c r="H47" s="41">
        <v>29.95</v>
      </c>
      <c r="I47" s="32"/>
      <c r="J47" s="41">
        <v>5029.45</v>
      </c>
    </row>
    <row r="48" spans="1:10" x14ac:dyDescent="0.4">
      <c r="A48" s="32" t="s">
        <v>58</v>
      </c>
      <c r="B48" s="39">
        <v>44424</v>
      </c>
      <c r="C48" s="34" t="str">
        <f t="shared" si="3"/>
        <v>Aug</v>
      </c>
      <c r="D48" s="32" t="str">
        <f>IF(J48&gt;0,"Buy","Sell")</f>
        <v>Buy</v>
      </c>
      <c r="E48" s="40">
        <v>4386</v>
      </c>
      <c r="F48" s="32"/>
      <c r="G48" s="32"/>
      <c r="H48" s="41">
        <v>29.95</v>
      </c>
      <c r="I48" s="32"/>
      <c r="J48" s="41">
        <v>5029.99</v>
      </c>
    </row>
    <row r="49" spans="1:13" x14ac:dyDescent="0.4">
      <c r="A49" s="32" t="s">
        <v>54</v>
      </c>
      <c r="B49" s="39">
        <v>44425</v>
      </c>
      <c r="C49" s="34" t="str">
        <f t="shared" si="3"/>
        <v>Aug</v>
      </c>
      <c r="D49" s="32" t="s">
        <v>6</v>
      </c>
      <c r="E49" s="40">
        <v>5140</v>
      </c>
      <c r="F49" s="32"/>
      <c r="G49" s="32"/>
      <c r="H49" s="41">
        <v>29.95</v>
      </c>
      <c r="I49" s="32"/>
      <c r="J49" s="41">
        <v>5553.64</v>
      </c>
    </row>
    <row r="50" spans="1:13" x14ac:dyDescent="0.4">
      <c r="A50" s="32" t="s">
        <v>80</v>
      </c>
      <c r="B50" s="33">
        <v>44425</v>
      </c>
      <c r="C50" s="34" t="str">
        <f t="shared" si="3"/>
        <v>Aug</v>
      </c>
      <c r="D50" s="32" t="str">
        <f>IF(J50&gt;0,"Buy","Sell")</f>
        <v>Buy</v>
      </c>
      <c r="E50" s="35">
        <v>2250</v>
      </c>
      <c r="F50" s="36"/>
      <c r="G50" s="32"/>
      <c r="H50" s="37">
        <v>29.95</v>
      </c>
      <c r="I50" s="32"/>
      <c r="J50" s="37">
        <v>5069.95</v>
      </c>
    </row>
    <row r="51" spans="1:13" x14ac:dyDescent="0.4">
      <c r="A51" s="32" t="s">
        <v>58</v>
      </c>
      <c r="B51" s="39">
        <v>44426</v>
      </c>
      <c r="C51" s="34" t="str">
        <f t="shared" si="3"/>
        <v>Aug</v>
      </c>
      <c r="D51" s="32" t="str">
        <f>IF(J51&gt;0,"Buy","Sell")</f>
        <v>Buy</v>
      </c>
      <c r="E51" s="40">
        <v>4800</v>
      </c>
      <c r="F51" s="32"/>
      <c r="G51" s="32"/>
      <c r="H51" s="41">
        <v>29.95</v>
      </c>
      <c r="I51" s="32"/>
      <c r="J51" s="41">
        <v>4997.95</v>
      </c>
      <c r="M51" s="10"/>
    </row>
    <row r="52" spans="1:13" s="11" customFormat="1" hidden="1" x14ac:dyDescent="0.4">
      <c r="B52" s="25"/>
      <c r="C52" s="20"/>
      <c r="E52" s="29"/>
      <c r="G52" s="13" t="s">
        <v>7</v>
      </c>
      <c r="H52" s="14">
        <f>SUM(H35:H51)+SUM(H32:H34)</f>
        <v>604.24</v>
      </c>
      <c r="I52" s="13"/>
      <c r="J52" s="14">
        <f>SUM(J32:J51)</f>
        <v>75480.12</v>
      </c>
    </row>
    <row r="53" spans="1:13" hidden="1" x14ac:dyDescent="0.4"/>
    <row r="54" spans="1:13" s="11" customFormat="1" hidden="1" x14ac:dyDescent="0.4">
      <c r="B54" s="25" t="s">
        <v>11</v>
      </c>
      <c r="C54" s="20"/>
      <c r="E54" s="29"/>
      <c r="H54" s="12"/>
      <c r="J54" s="12"/>
    </row>
    <row r="55" spans="1:13" hidden="1" x14ac:dyDescent="0.4">
      <c r="A55" s="9" t="s">
        <v>51</v>
      </c>
      <c r="B55" s="26" t="s">
        <v>8</v>
      </c>
      <c r="C55" s="21" t="s">
        <v>50</v>
      </c>
      <c r="D55" s="9" t="s">
        <v>4</v>
      </c>
      <c r="E55" s="15" t="s">
        <v>5</v>
      </c>
      <c r="H55" s="10" t="s">
        <v>0</v>
      </c>
      <c r="J55" s="10" t="s">
        <v>1</v>
      </c>
    </row>
    <row r="56" spans="1:13" x14ac:dyDescent="0.4">
      <c r="A56" s="32" t="s">
        <v>63</v>
      </c>
      <c r="B56" s="39">
        <v>44426</v>
      </c>
      <c r="C56" s="34" t="str">
        <f t="shared" ref="C56:C65" si="4">TEXT(B56, "mmm")</f>
        <v>Aug</v>
      </c>
      <c r="D56" s="32" t="str">
        <f t="shared" ref="D56:D64" si="5">IF(J56&gt;0,"Buy","Sell")</f>
        <v>Buy</v>
      </c>
      <c r="E56" s="40">
        <v>41</v>
      </c>
      <c r="F56" s="32"/>
      <c r="G56" s="32"/>
      <c r="H56" s="41">
        <v>36.880000000000003</v>
      </c>
      <c r="I56" s="32"/>
      <c r="J56" s="41">
        <v>11935.49</v>
      </c>
    </row>
    <row r="57" spans="1:13" x14ac:dyDescent="0.4">
      <c r="A57" s="32" t="s">
        <v>72</v>
      </c>
      <c r="B57" s="39">
        <v>44426</v>
      </c>
      <c r="C57" s="34" t="str">
        <f t="shared" si="4"/>
        <v>Aug</v>
      </c>
      <c r="D57" s="32" t="str">
        <f t="shared" si="5"/>
        <v>Buy</v>
      </c>
      <c r="E57" s="40">
        <v>740</v>
      </c>
      <c r="F57" s="42"/>
      <c r="G57" s="32"/>
      <c r="H57" s="41">
        <v>29.95</v>
      </c>
      <c r="I57" s="32"/>
      <c r="J57" s="41">
        <v>5084.1499999999996</v>
      </c>
    </row>
    <row r="58" spans="1:13" x14ac:dyDescent="0.4">
      <c r="A58" s="32" t="s">
        <v>74</v>
      </c>
      <c r="B58" s="33">
        <v>44426</v>
      </c>
      <c r="C58" s="34" t="str">
        <f t="shared" si="4"/>
        <v>Aug</v>
      </c>
      <c r="D58" s="32" t="str">
        <f t="shared" si="5"/>
        <v>Buy</v>
      </c>
      <c r="E58" s="35">
        <v>2988</v>
      </c>
      <c r="F58" s="36"/>
      <c r="G58" s="32"/>
      <c r="H58" s="37">
        <v>29.95</v>
      </c>
      <c r="I58" s="38"/>
      <c r="J58" s="37">
        <v>5677.27</v>
      </c>
    </row>
    <row r="59" spans="1:13" x14ac:dyDescent="0.4">
      <c r="A59" s="32" t="s">
        <v>77</v>
      </c>
      <c r="B59" s="33">
        <v>44426</v>
      </c>
      <c r="C59" s="34" t="str">
        <f t="shared" si="4"/>
        <v>Aug</v>
      </c>
      <c r="D59" s="32" t="str">
        <f t="shared" si="5"/>
        <v>Buy</v>
      </c>
      <c r="E59" s="35">
        <v>555</v>
      </c>
      <c r="F59" s="36"/>
      <c r="G59" s="32"/>
      <c r="H59" s="37">
        <v>29.95</v>
      </c>
      <c r="I59" s="38"/>
      <c r="J59" s="37">
        <v>5024.95</v>
      </c>
    </row>
    <row r="60" spans="1:13" x14ac:dyDescent="0.4">
      <c r="A60" s="32" t="s">
        <v>81</v>
      </c>
      <c r="B60" s="33">
        <v>44426</v>
      </c>
      <c r="C60" s="34" t="str">
        <f t="shared" si="4"/>
        <v>Aug</v>
      </c>
      <c r="D60" s="32" t="str">
        <f t="shared" si="5"/>
        <v>Buy</v>
      </c>
      <c r="E60" s="35">
        <v>79</v>
      </c>
      <c r="F60" s="36"/>
      <c r="G60" s="32"/>
      <c r="H60" s="37">
        <v>29.95</v>
      </c>
      <c r="I60" s="32"/>
      <c r="J60" s="37">
        <v>9085.7199999999993</v>
      </c>
    </row>
    <row r="61" spans="1:13" x14ac:dyDescent="0.4">
      <c r="A61" s="32" t="s">
        <v>57</v>
      </c>
      <c r="B61" s="39">
        <v>44427</v>
      </c>
      <c r="C61" s="34" t="str">
        <f t="shared" si="4"/>
        <v>Aug</v>
      </c>
      <c r="D61" s="32" t="str">
        <f t="shared" si="5"/>
        <v>Buy</v>
      </c>
      <c r="E61" s="40">
        <v>275</v>
      </c>
      <c r="F61" s="32"/>
      <c r="G61" s="32"/>
      <c r="H61" s="41">
        <v>38.01</v>
      </c>
      <c r="I61" s="32"/>
      <c r="J61" s="41">
        <v>12298.89</v>
      </c>
    </row>
    <row r="62" spans="1:13" x14ac:dyDescent="0.4">
      <c r="A62" s="32" t="s">
        <v>72</v>
      </c>
      <c r="B62" s="39">
        <v>44428</v>
      </c>
      <c r="C62" s="34" t="str">
        <f t="shared" si="4"/>
        <v>Aug</v>
      </c>
      <c r="D62" s="32" t="str">
        <f t="shared" si="5"/>
        <v>Buy</v>
      </c>
      <c r="E62" s="40">
        <v>970</v>
      </c>
      <c r="F62" s="32"/>
      <c r="G62" s="32"/>
      <c r="H62" s="41">
        <v>29.95</v>
      </c>
      <c r="I62" s="32"/>
      <c r="J62" s="41">
        <v>6150.65</v>
      </c>
    </row>
    <row r="63" spans="1:13" x14ac:dyDescent="0.4">
      <c r="A63" s="32" t="s">
        <v>80</v>
      </c>
      <c r="B63" s="33">
        <v>44428</v>
      </c>
      <c r="C63" s="34" t="str">
        <f t="shared" si="4"/>
        <v>Aug</v>
      </c>
      <c r="D63" s="32" t="str">
        <f t="shared" si="5"/>
        <v>Buy</v>
      </c>
      <c r="E63" s="35">
        <v>2405</v>
      </c>
      <c r="F63" s="36"/>
      <c r="G63" s="32"/>
      <c r="H63" s="37">
        <v>29.95</v>
      </c>
      <c r="I63" s="32"/>
      <c r="J63" s="37">
        <v>5032.3500000000004</v>
      </c>
    </row>
    <row r="64" spans="1:13" x14ac:dyDescent="0.4">
      <c r="A64" s="32" t="s">
        <v>91</v>
      </c>
      <c r="B64" s="33">
        <v>44428</v>
      </c>
      <c r="C64" s="34" t="str">
        <f t="shared" si="4"/>
        <v>Aug</v>
      </c>
      <c r="D64" s="32" t="str">
        <f t="shared" si="5"/>
        <v>Buy</v>
      </c>
      <c r="E64" s="35">
        <v>325</v>
      </c>
      <c r="F64" s="36"/>
      <c r="G64" s="38"/>
      <c r="H64" s="37">
        <v>29.95</v>
      </c>
      <c r="I64" s="32"/>
      <c r="J64" s="37">
        <v>6383.7</v>
      </c>
    </row>
    <row r="65" spans="1:10" x14ac:dyDescent="0.4">
      <c r="A65" s="32" t="s">
        <v>56</v>
      </c>
      <c r="B65" s="39">
        <v>44431</v>
      </c>
      <c r="C65" s="34" t="str">
        <f t="shared" si="4"/>
        <v>Aug</v>
      </c>
      <c r="D65" s="32" t="s">
        <v>18</v>
      </c>
      <c r="E65" s="40">
        <v>-65</v>
      </c>
      <c r="F65" s="32"/>
      <c r="G65" s="32"/>
      <c r="H65" s="41">
        <v>29.95</v>
      </c>
      <c r="I65" s="32"/>
      <c r="J65" s="41">
        <v>-5722.11</v>
      </c>
    </row>
    <row r="66" spans="1:10" hidden="1" x14ac:dyDescent="0.4">
      <c r="G66" s="13" t="s">
        <v>7</v>
      </c>
      <c r="H66" s="14">
        <f>SUM(H56:H65)</f>
        <v>314.48999999999995</v>
      </c>
      <c r="I66" s="13"/>
      <c r="J66" s="14">
        <f>SUM(J56:J65)</f>
        <v>60951.06</v>
      </c>
    </row>
    <row r="67" spans="1:10" hidden="1" x14ac:dyDescent="0.4"/>
    <row r="68" spans="1:10" s="11" customFormat="1" hidden="1" x14ac:dyDescent="0.4">
      <c r="B68" s="25" t="s">
        <v>12</v>
      </c>
      <c r="C68" s="20"/>
      <c r="E68" s="29"/>
      <c r="H68" s="12"/>
      <c r="J68" s="12"/>
    </row>
    <row r="69" spans="1:10" hidden="1" x14ac:dyDescent="0.4">
      <c r="A69" s="9" t="s">
        <v>51</v>
      </c>
      <c r="B69" s="26" t="s">
        <v>8</v>
      </c>
      <c r="C69" s="21" t="s">
        <v>50</v>
      </c>
      <c r="D69" s="9" t="s">
        <v>4</v>
      </c>
      <c r="E69" s="15" t="s">
        <v>5</v>
      </c>
      <c r="H69" s="10" t="s">
        <v>0</v>
      </c>
      <c r="J69" s="10" t="s">
        <v>1</v>
      </c>
    </row>
    <row r="70" spans="1:10" x14ac:dyDescent="0.4">
      <c r="A70" s="32" t="s">
        <v>75</v>
      </c>
      <c r="B70" s="33">
        <v>44431</v>
      </c>
      <c r="C70" s="34" t="str">
        <f t="shared" ref="C70:C75" si="6">TEXT(B70, "mmm")</f>
        <v>Aug</v>
      </c>
      <c r="D70" s="32" t="str">
        <f>IF(J70&gt;0,"Buy","Sell")</f>
        <v>Buy</v>
      </c>
      <c r="E70" s="35">
        <v>203</v>
      </c>
      <c r="F70" s="38"/>
      <c r="G70" s="32"/>
      <c r="H70" s="37">
        <v>29.95</v>
      </c>
      <c r="I70" s="38"/>
      <c r="J70" s="37">
        <v>5025.78</v>
      </c>
    </row>
    <row r="71" spans="1:10" x14ac:dyDescent="0.4">
      <c r="A71" s="32" t="s">
        <v>68</v>
      </c>
      <c r="B71" s="39">
        <v>44432</v>
      </c>
      <c r="C71" s="34" t="str">
        <f t="shared" si="6"/>
        <v>Aug</v>
      </c>
      <c r="D71" s="32" t="str">
        <f>IF(J71&gt;0,"Buy","Sell")</f>
        <v>Sell</v>
      </c>
      <c r="E71" s="40">
        <v>-1800</v>
      </c>
      <c r="F71" s="32"/>
      <c r="G71" s="32"/>
      <c r="H71" s="41">
        <v>29.95</v>
      </c>
      <c r="I71" s="32"/>
      <c r="J71" s="41">
        <v>-9744.0499999999993</v>
      </c>
    </row>
    <row r="72" spans="1:10" x14ac:dyDescent="0.4">
      <c r="A72" s="32" t="s">
        <v>80</v>
      </c>
      <c r="B72" s="33">
        <v>44432</v>
      </c>
      <c r="C72" s="34" t="str">
        <f t="shared" si="6"/>
        <v>Aug</v>
      </c>
      <c r="D72" s="32" t="str">
        <f>IF(J72&gt;0,"Buy","Sell")</f>
        <v>Sell</v>
      </c>
      <c r="E72" s="35">
        <v>-2405</v>
      </c>
      <c r="F72" s="36"/>
      <c r="G72" s="32"/>
      <c r="H72" s="37">
        <v>29.95</v>
      </c>
      <c r="I72" s="32"/>
      <c r="J72" s="37">
        <v>-5501.55</v>
      </c>
    </row>
    <row r="73" spans="1:10" x14ac:dyDescent="0.4">
      <c r="A73" s="32" t="s">
        <v>82</v>
      </c>
      <c r="B73" s="33">
        <v>44432</v>
      </c>
      <c r="C73" s="34" t="str">
        <f t="shared" si="6"/>
        <v>Aug</v>
      </c>
      <c r="D73" s="32" t="str">
        <f>IF(J73&gt;0,"Buy","Sell")</f>
        <v>Sell</v>
      </c>
      <c r="E73" s="35">
        <v>-2200</v>
      </c>
      <c r="F73" s="36"/>
      <c r="G73" s="38"/>
      <c r="H73" s="37">
        <v>29.95</v>
      </c>
      <c r="I73" s="32"/>
      <c r="J73" s="37">
        <v>-8066.05</v>
      </c>
    </row>
    <row r="74" spans="1:10" x14ac:dyDescent="0.4">
      <c r="A74" s="32" t="s">
        <v>82</v>
      </c>
      <c r="B74" s="33">
        <v>44432</v>
      </c>
      <c r="C74" s="34" t="str">
        <f t="shared" si="6"/>
        <v>Aug</v>
      </c>
      <c r="D74" s="32" t="str">
        <f>IF(J74&gt;0,"Buy","Sell")</f>
        <v>Sell</v>
      </c>
      <c r="E74" s="35">
        <v>-1920</v>
      </c>
      <c r="F74" s="36"/>
      <c r="G74" s="38"/>
      <c r="H74" s="37">
        <v>29.95</v>
      </c>
      <c r="I74" s="32"/>
      <c r="J74" s="37">
        <v>-7266.05</v>
      </c>
    </row>
    <row r="75" spans="1:10" x14ac:dyDescent="0.4">
      <c r="A75" s="32" t="s">
        <v>55</v>
      </c>
      <c r="B75" s="39">
        <v>44434</v>
      </c>
      <c r="C75" s="34" t="str">
        <f t="shared" si="6"/>
        <v>Aug</v>
      </c>
      <c r="D75" s="32" t="s">
        <v>6</v>
      </c>
      <c r="E75" s="40">
        <v>272</v>
      </c>
      <c r="F75" s="32"/>
      <c r="G75" s="32"/>
      <c r="H75" s="41">
        <v>31.11</v>
      </c>
      <c r="I75" s="32"/>
      <c r="J75" s="41">
        <v>10067.91</v>
      </c>
    </row>
    <row r="76" spans="1:10" hidden="1" x14ac:dyDescent="0.4">
      <c r="G76" s="13" t="s">
        <v>7</v>
      </c>
      <c r="H76" s="14">
        <f>SUM(H70:H75)</f>
        <v>180.86</v>
      </c>
      <c r="I76" s="13"/>
      <c r="J76" s="14">
        <f>SUM(J70:J75)</f>
        <v>-15484.009999999998</v>
      </c>
    </row>
    <row r="77" spans="1:10" hidden="1" x14ac:dyDescent="0.4"/>
    <row r="78" spans="1:10" hidden="1" x14ac:dyDescent="0.4">
      <c r="B78" s="25" t="s">
        <v>13</v>
      </c>
      <c r="C78" s="20"/>
      <c r="D78" s="11"/>
      <c r="E78" s="29"/>
      <c r="F78" s="11"/>
    </row>
    <row r="79" spans="1:10" hidden="1" x14ac:dyDescent="0.4">
      <c r="A79" s="9" t="s">
        <v>51</v>
      </c>
      <c r="B79" s="26" t="s">
        <v>8</v>
      </c>
      <c r="C79" s="21" t="s">
        <v>50</v>
      </c>
      <c r="D79" s="9" t="s">
        <v>4</v>
      </c>
      <c r="E79" s="15" t="s">
        <v>5</v>
      </c>
      <c r="H79" s="10" t="s">
        <v>0</v>
      </c>
      <c r="J79" s="10" t="s">
        <v>1</v>
      </c>
    </row>
    <row r="80" spans="1:10" x14ac:dyDescent="0.4">
      <c r="A80" s="32" t="s">
        <v>78</v>
      </c>
      <c r="B80" s="33">
        <v>44434</v>
      </c>
      <c r="C80" s="34" t="str">
        <f t="shared" ref="C80:C92" si="7">TEXT(B80, "mmm")</f>
        <v>Aug</v>
      </c>
      <c r="D80" s="32" t="str">
        <f t="shared" ref="D80:D91" si="8">IF(J80&gt;0,"Buy","Sell")</f>
        <v>Sell</v>
      </c>
      <c r="E80" s="35">
        <v>-1705</v>
      </c>
      <c r="F80" s="36"/>
      <c r="G80" s="32"/>
      <c r="H80" s="37">
        <v>29.95</v>
      </c>
      <c r="I80" s="38"/>
      <c r="J80" s="37">
        <v>-7625.5</v>
      </c>
    </row>
    <row r="81" spans="1:10" x14ac:dyDescent="0.4">
      <c r="A81" s="32" t="s">
        <v>72</v>
      </c>
      <c r="B81" s="39">
        <v>44435</v>
      </c>
      <c r="C81" s="34" t="str">
        <f t="shared" si="7"/>
        <v>Aug</v>
      </c>
      <c r="D81" s="32" t="str">
        <f t="shared" si="8"/>
        <v>Buy</v>
      </c>
      <c r="E81" s="40">
        <v>782</v>
      </c>
      <c r="F81" s="42"/>
      <c r="G81" s="32"/>
      <c r="H81" s="41">
        <v>29.95</v>
      </c>
      <c r="I81" s="32"/>
      <c r="J81" s="41">
        <v>5071.1499999999996</v>
      </c>
    </row>
    <row r="82" spans="1:10" x14ac:dyDescent="0.4">
      <c r="A82" s="32" t="s">
        <v>77</v>
      </c>
      <c r="B82" s="33">
        <v>44435</v>
      </c>
      <c r="C82" s="34" t="str">
        <f t="shared" si="7"/>
        <v>Aug</v>
      </c>
      <c r="D82" s="32" t="str">
        <f t="shared" si="8"/>
        <v>Buy</v>
      </c>
      <c r="E82" s="35">
        <v>603</v>
      </c>
      <c r="F82" s="36"/>
      <c r="G82" s="32"/>
      <c r="H82" s="37">
        <v>29.95</v>
      </c>
      <c r="I82" s="38"/>
      <c r="J82" s="37">
        <v>5012.5</v>
      </c>
    </row>
    <row r="83" spans="1:10" x14ac:dyDescent="0.4">
      <c r="A83" s="32" t="s">
        <v>80</v>
      </c>
      <c r="B83" s="33">
        <v>44435</v>
      </c>
      <c r="C83" s="34" t="str">
        <f t="shared" si="7"/>
        <v>Aug</v>
      </c>
      <c r="D83" s="32" t="str">
        <f t="shared" si="8"/>
        <v>Buy</v>
      </c>
      <c r="E83" s="35">
        <v>2700</v>
      </c>
      <c r="F83" s="36"/>
      <c r="G83" s="32"/>
      <c r="H83" s="37">
        <v>29.95</v>
      </c>
      <c r="I83" s="32"/>
      <c r="J83" s="37">
        <v>5564.95</v>
      </c>
    </row>
    <row r="84" spans="1:10" x14ac:dyDescent="0.4">
      <c r="A84" s="32" t="s">
        <v>74</v>
      </c>
      <c r="B84" s="33">
        <v>44439</v>
      </c>
      <c r="C84" s="34" t="str">
        <f t="shared" si="7"/>
        <v>Aug</v>
      </c>
      <c r="D84" s="32" t="str">
        <f t="shared" si="8"/>
        <v>Buy</v>
      </c>
      <c r="E84" s="35">
        <v>5920</v>
      </c>
      <c r="F84" s="36"/>
      <c r="G84" s="32"/>
      <c r="H84" s="37">
        <v>31.06</v>
      </c>
      <c r="I84" s="38"/>
      <c r="J84" s="37">
        <v>10050.66</v>
      </c>
    </row>
    <row r="85" spans="1:10" x14ac:dyDescent="0.4">
      <c r="A85" s="32" t="s">
        <v>72</v>
      </c>
      <c r="B85" s="39">
        <v>44440</v>
      </c>
      <c r="C85" s="34" t="str">
        <f t="shared" si="7"/>
        <v>Sep</v>
      </c>
      <c r="D85" s="32" t="str">
        <f t="shared" si="8"/>
        <v>Sell</v>
      </c>
      <c r="E85" s="40">
        <v>-970</v>
      </c>
      <c r="F85" s="42"/>
      <c r="G85" s="32"/>
      <c r="H85" s="41">
        <v>29.95</v>
      </c>
      <c r="I85" s="32"/>
      <c r="J85" s="41">
        <v>-6711.55</v>
      </c>
    </row>
    <row r="86" spans="1:10" x14ac:dyDescent="0.4">
      <c r="A86" s="32" t="s">
        <v>57</v>
      </c>
      <c r="B86" s="39">
        <v>44441</v>
      </c>
      <c r="C86" s="34" t="str">
        <f t="shared" si="7"/>
        <v>Sep</v>
      </c>
      <c r="D86" s="32" t="str">
        <f t="shared" si="8"/>
        <v>Buy</v>
      </c>
      <c r="E86" s="40">
        <v>250</v>
      </c>
      <c r="F86" s="32"/>
      <c r="G86" s="32"/>
      <c r="H86" s="41">
        <v>32.619999999999997</v>
      </c>
      <c r="I86" s="32"/>
      <c r="J86" s="41">
        <v>10552.62</v>
      </c>
    </row>
    <row r="87" spans="1:10" x14ac:dyDescent="0.4">
      <c r="A87" s="32" t="s">
        <v>77</v>
      </c>
      <c r="B87" s="33">
        <v>44442</v>
      </c>
      <c r="C87" s="34" t="str">
        <f t="shared" si="7"/>
        <v>Sep</v>
      </c>
      <c r="D87" s="32" t="str">
        <f t="shared" si="8"/>
        <v>Sell</v>
      </c>
      <c r="E87" s="35">
        <v>-603</v>
      </c>
      <c r="F87" s="36"/>
      <c r="G87" s="32"/>
      <c r="H87" s="37">
        <v>29.95</v>
      </c>
      <c r="I87" s="38"/>
      <c r="J87" s="37">
        <v>-5831.21</v>
      </c>
    </row>
    <row r="88" spans="1:10" x14ac:dyDescent="0.4">
      <c r="A88" s="32" t="s">
        <v>80</v>
      </c>
      <c r="B88" s="33">
        <v>44442</v>
      </c>
      <c r="C88" s="34" t="str">
        <f t="shared" si="7"/>
        <v>Sep</v>
      </c>
      <c r="D88" s="32" t="str">
        <f t="shared" si="8"/>
        <v>Sell</v>
      </c>
      <c r="E88" s="35">
        <v>-2700</v>
      </c>
      <c r="F88" s="36"/>
      <c r="G88" s="32"/>
      <c r="H88" s="37">
        <v>29.95</v>
      </c>
      <c r="I88" s="32"/>
      <c r="J88" s="37">
        <v>-6072.05</v>
      </c>
    </row>
    <row r="89" spans="1:10" x14ac:dyDescent="0.4">
      <c r="A89" s="32" t="s">
        <v>65</v>
      </c>
      <c r="B89" s="39">
        <v>44445</v>
      </c>
      <c r="C89" s="34" t="str">
        <f t="shared" si="7"/>
        <v>Sep</v>
      </c>
      <c r="D89" s="32" t="str">
        <f t="shared" si="8"/>
        <v>Sell</v>
      </c>
      <c r="E89" s="40">
        <v>-580</v>
      </c>
      <c r="F89" s="32"/>
      <c r="G89" s="32"/>
      <c r="H89" s="41">
        <v>29.95</v>
      </c>
      <c r="I89" s="32"/>
      <c r="J89" s="41">
        <v>-5509.05</v>
      </c>
    </row>
    <row r="90" spans="1:10" x14ac:dyDescent="0.4">
      <c r="A90" s="32" t="s">
        <v>70</v>
      </c>
      <c r="B90" s="39">
        <v>44446</v>
      </c>
      <c r="C90" s="34" t="str">
        <f t="shared" si="7"/>
        <v>Sep</v>
      </c>
      <c r="D90" s="32" t="str">
        <f t="shared" si="8"/>
        <v>Buy</v>
      </c>
      <c r="E90" s="40">
        <v>9150</v>
      </c>
      <c r="F90" s="32"/>
      <c r="G90" s="32"/>
      <c r="H90" s="41">
        <v>29.95</v>
      </c>
      <c r="I90" s="32"/>
      <c r="J90" s="41">
        <v>5016.7</v>
      </c>
    </row>
    <row r="91" spans="1:10" x14ac:dyDescent="0.4">
      <c r="A91" s="32" t="s">
        <v>72</v>
      </c>
      <c r="B91" s="39">
        <v>44446</v>
      </c>
      <c r="C91" s="34" t="str">
        <f t="shared" si="7"/>
        <v>Sep</v>
      </c>
      <c r="D91" s="32" t="str">
        <f t="shared" si="8"/>
        <v>Sell</v>
      </c>
      <c r="E91" s="40">
        <v>-782</v>
      </c>
      <c r="F91" s="42"/>
      <c r="G91" s="32"/>
      <c r="H91" s="41">
        <v>29.95</v>
      </c>
      <c r="I91" s="32"/>
      <c r="J91" s="41">
        <v>-5561.35</v>
      </c>
    </row>
    <row r="92" spans="1:10" x14ac:dyDescent="0.4">
      <c r="A92" s="32" t="s">
        <v>56</v>
      </c>
      <c r="B92" s="39">
        <v>44448</v>
      </c>
      <c r="C92" s="34" t="str">
        <f t="shared" si="7"/>
        <v>Sep</v>
      </c>
      <c r="D92" s="32" t="s">
        <v>6</v>
      </c>
      <c r="E92" s="40">
        <v>69</v>
      </c>
      <c r="F92" s="32"/>
      <c r="G92" s="32"/>
      <c r="H92" s="41">
        <v>29.95</v>
      </c>
      <c r="I92" s="32"/>
      <c r="J92" s="41">
        <v>5746.6</v>
      </c>
    </row>
    <row r="93" spans="1:10" hidden="1" x14ac:dyDescent="0.4">
      <c r="G93" s="13" t="s">
        <v>7</v>
      </c>
      <c r="H93" s="14">
        <f>SUM(H80:H92)</f>
        <v>393.12999999999994</v>
      </c>
      <c r="I93" s="13"/>
      <c r="J93" s="14">
        <f>SUM(J80:J92)</f>
        <v>9704.470000000003</v>
      </c>
    </row>
    <row r="94" spans="1:10" hidden="1" x14ac:dyDescent="0.4"/>
    <row r="95" spans="1:10" hidden="1" x14ac:dyDescent="0.4">
      <c r="B95" s="25" t="s">
        <v>14</v>
      </c>
      <c r="C95" s="20"/>
      <c r="D95" s="11"/>
      <c r="E95" s="29"/>
      <c r="F95" s="11"/>
      <c r="G95" s="11"/>
    </row>
    <row r="96" spans="1:10" hidden="1" x14ac:dyDescent="0.4">
      <c r="A96" s="9" t="s">
        <v>51</v>
      </c>
      <c r="B96" s="26" t="s">
        <v>8</v>
      </c>
      <c r="C96" s="21" t="s">
        <v>50</v>
      </c>
      <c r="D96" s="9" t="s">
        <v>4</v>
      </c>
      <c r="E96" s="15" t="s">
        <v>5</v>
      </c>
      <c r="H96" s="10" t="s">
        <v>0</v>
      </c>
      <c r="J96" s="10" t="s">
        <v>1</v>
      </c>
    </row>
    <row r="97" spans="1:10" x14ac:dyDescent="0.4">
      <c r="A97" s="32" t="s">
        <v>70</v>
      </c>
      <c r="B97" s="39">
        <v>44448</v>
      </c>
      <c r="C97" s="34" t="str">
        <f t="shared" ref="C97:C118" si="9">TEXT(B97, "mmm")</f>
        <v>Sep</v>
      </c>
      <c r="D97" s="32" t="str">
        <f>IF(J97&gt;0,"Buy","Sell")</f>
        <v>Buy</v>
      </c>
      <c r="E97" s="40">
        <v>9710</v>
      </c>
      <c r="F97" s="32"/>
      <c r="G97" s="32"/>
      <c r="H97" s="41">
        <v>29.95</v>
      </c>
      <c r="I97" s="32"/>
      <c r="J97" s="41">
        <v>5079.1499999999996</v>
      </c>
    </row>
    <row r="98" spans="1:10" x14ac:dyDescent="0.4">
      <c r="A98" s="32" t="s">
        <v>80</v>
      </c>
      <c r="B98" s="33">
        <v>44449</v>
      </c>
      <c r="C98" s="34" t="str">
        <f t="shared" si="9"/>
        <v>Sep</v>
      </c>
      <c r="D98" s="32" t="str">
        <f>IF(J98&gt;0,"Buy","Sell")</f>
        <v>Buy</v>
      </c>
      <c r="E98" s="35">
        <v>2955</v>
      </c>
      <c r="F98" s="36"/>
      <c r="G98" s="32"/>
      <c r="H98" s="37">
        <v>29.95</v>
      </c>
      <c r="I98" s="32"/>
      <c r="J98" s="37">
        <v>6043.38</v>
      </c>
    </row>
    <row r="99" spans="1:10" x14ac:dyDescent="0.4">
      <c r="A99" s="32" t="s">
        <v>72</v>
      </c>
      <c r="B99" s="39">
        <v>44452</v>
      </c>
      <c r="C99" s="34" t="str">
        <f t="shared" si="9"/>
        <v>Sep</v>
      </c>
      <c r="D99" s="32" t="str">
        <f>IF(J99&gt;0,"Buy","Sell")</f>
        <v>Sell</v>
      </c>
      <c r="E99" s="40">
        <v>-670</v>
      </c>
      <c r="F99" s="42"/>
      <c r="G99" s="32"/>
      <c r="H99" s="41">
        <v>29.95</v>
      </c>
      <c r="I99" s="32"/>
      <c r="J99" s="41">
        <v>-4941.0600000000004</v>
      </c>
    </row>
    <row r="100" spans="1:10" x14ac:dyDescent="0.4">
      <c r="A100" s="32" t="s">
        <v>54</v>
      </c>
      <c r="B100" s="39">
        <v>44453</v>
      </c>
      <c r="C100" s="34" t="str">
        <f t="shared" si="9"/>
        <v>Sep</v>
      </c>
      <c r="D100" s="32" t="s">
        <v>6</v>
      </c>
      <c r="E100" s="40">
        <v>5000</v>
      </c>
      <c r="F100" s="32"/>
      <c r="G100" s="32"/>
      <c r="H100" s="41">
        <v>29.95</v>
      </c>
      <c r="I100" s="32"/>
      <c r="J100" s="41">
        <v>5092.45</v>
      </c>
    </row>
    <row r="101" spans="1:10" x14ac:dyDescent="0.4">
      <c r="A101" s="32" t="s">
        <v>80</v>
      </c>
      <c r="B101" s="33">
        <v>44453</v>
      </c>
      <c r="C101" s="34" t="str">
        <f t="shared" si="9"/>
        <v>Sep</v>
      </c>
      <c r="D101" s="32" t="str">
        <f t="shared" ref="D101:D118" si="10">IF(J101&gt;0,"Buy","Sell")</f>
        <v>Sell</v>
      </c>
      <c r="E101" s="35">
        <v>-2955</v>
      </c>
      <c r="F101" s="36"/>
      <c r="G101" s="32"/>
      <c r="H101" s="37">
        <v>29.95</v>
      </c>
      <c r="I101" s="32"/>
      <c r="J101" s="37">
        <v>-6589.25</v>
      </c>
    </row>
    <row r="102" spans="1:10" x14ac:dyDescent="0.4">
      <c r="A102" s="32" t="s">
        <v>84</v>
      </c>
      <c r="B102" s="33">
        <v>44454</v>
      </c>
      <c r="C102" s="34" t="str">
        <f t="shared" si="9"/>
        <v>Sep</v>
      </c>
      <c r="D102" s="32" t="str">
        <f t="shared" si="10"/>
        <v>Buy</v>
      </c>
      <c r="E102" s="35">
        <v>2450</v>
      </c>
      <c r="F102" s="36"/>
      <c r="G102" s="32"/>
      <c r="H102" s="37">
        <v>62.5</v>
      </c>
      <c r="I102" s="38"/>
      <c r="J102" s="37">
        <v>20226</v>
      </c>
    </row>
    <row r="103" spans="1:10" x14ac:dyDescent="0.4">
      <c r="A103" s="32" t="s">
        <v>68</v>
      </c>
      <c r="B103" s="39">
        <v>44455</v>
      </c>
      <c r="C103" s="34" t="str">
        <f t="shared" si="9"/>
        <v>Sep</v>
      </c>
      <c r="D103" s="32" t="str">
        <f t="shared" si="10"/>
        <v>Buy</v>
      </c>
      <c r="E103" s="40">
        <v>1330</v>
      </c>
      <c r="F103" s="32"/>
      <c r="G103" s="32"/>
      <c r="H103" s="41">
        <v>29.95</v>
      </c>
      <c r="I103" s="32"/>
      <c r="J103" s="41">
        <v>9757.15</v>
      </c>
    </row>
    <row r="104" spans="1:10" x14ac:dyDescent="0.4">
      <c r="A104" s="32" t="s">
        <v>57</v>
      </c>
      <c r="B104" s="39">
        <v>44456</v>
      </c>
      <c r="C104" s="34" t="str">
        <f t="shared" si="9"/>
        <v>Sep</v>
      </c>
      <c r="D104" s="32" t="str">
        <f t="shared" si="10"/>
        <v>Buy</v>
      </c>
      <c r="E104" s="40">
        <v>252</v>
      </c>
      <c r="F104" s="32"/>
      <c r="G104" s="32"/>
      <c r="H104" s="41">
        <v>29.95</v>
      </c>
      <c r="I104" s="32"/>
      <c r="J104" s="41">
        <v>10006.629999999999</v>
      </c>
    </row>
    <row r="105" spans="1:10" x14ac:dyDescent="0.4">
      <c r="A105" s="32" t="s">
        <v>70</v>
      </c>
      <c r="B105" s="39">
        <v>44456</v>
      </c>
      <c r="C105" s="34" t="str">
        <f t="shared" si="9"/>
        <v>Sep</v>
      </c>
      <c r="D105" s="32" t="str">
        <f t="shared" si="10"/>
        <v>Buy</v>
      </c>
      <c r="E105" s="40">
        <v>10250</v>
      </c>
      <c r="F105" s="32"/>
      <c r="G105" s="32"/>
      <c r="H105" s="41">
        <v>29.95</v>
      </c>
      <c r="I105" s="32"/>
      <c r="J105" s="41">
        <v>5052.45</v>
      </c>
    </row>
    <row r="106" spans="1:10" x14ac:dyDescent="0.4">
      <c r="A106" s="32" t="s">
        <v>79</v>
      </c>
      <c r="B106" s="33">
        <v>44456</v>
      </c>
      <c r="C106" s="34" t="str">
        <f t="shared" si="9"/>
        <v>Sep</v>
      </c>
      <c r="D106" s="32" t="str">
        <f t="shared" si="10"/>
        <v>Buy</v>
      </c>
      <c r="E106" s="35">
        <v>410</v>
      </c>
      <c r="F106" s="36"/>
      <c r="G106" s="32"/>
      <c r="H106" s="37">
        <v>29.95</v>
      </c>
      <c r="I106" s="38"/>
      <c r="J106" s="37">
        <v>5056.55</v>
      </c>
    </row>
    <row r="107" spans="1:10" x14ac:dyDescent="0.4">
      <c r="A107" s="32" t="s">
        <v>81</v>
      </c>
      <c r="B107" s="33">
        <v>44456</v>
      </c>
      <c r="C107" s="34" t="str">
        <f t="shared" si="9"/>
        <v>Sep</v>
      </c>
      <c r="D107" s="32" t="str">
        <f t="shared" si="10"/>
        <v>Buy</v>
      </c>
      <c r="E107" s="35">
        <v>100</v>
      </c>
      <c r="F107" s="36"/>
      <c r="G107" s="32"/>
      <c r="H107" s="37">
        <v>29.95</v>
      </c>
      <c r="I107" s="32"/>
      <c r="J107" s="37">
        <v>9979.9500000000007</v>
      </c>
    </row>
    <row r="108" spans="1:10" x14ac:dyDescent="0.4">
      <c r="A108" s="32" t="s">
        <v>57</v>
      </c>
      <c r="B108" s="39">
        <v>44459</v>
      </c>
      <c r="C108" s="34" t="str">
        <f t="shared" si="9"/>
        <v>Sep</v>
      </c>
      <c r="D108" s="32" t="str">
        <f t="shared" si="10"/>
        <v>Buy</v>
      </c>
      <c r="E108" s="40">
        <v>330</v>
      </c>
      <c r="F108" s="32"/>
      <c r="G108" s="32"/>
      <c r="H108" s="41">
        <v>38.119999999999997</v>
      </c>
      <c r="I108" s="32"/>
      <c r="J108" s="41">
        <v>12333.92</v>
      </c>
    </row>
    <row r="109" spans="1:10" x14ac:dyDescent="0.4">
      <c r="A109" s="32" t="s">
        <v>72</v>
      </c>
      <c r="B109" s="39">
        <v>44459</v>
      </c>
      <c r="C109" s="34" t="str">
        <f t="shared" si="9"/>
        <v>Sep</v>
      </c>
      <c r="D109" s="32" t="str">
        <f t="shared" si="10"/>
        <v>Buy</v>
      </c>
      <c r="E109" s="40">
        <v>745</v>
      </c>
      <c r="F109" s="42"/>
      <c r="G109" s="32"/>
      <c r="H109" s="41">
        <v>29.95</v>
      </c>
      <c r="I109" s="32"/>
      <c r="J109" s="41">
        <v>5043.8</v>
      </c>
    </row>
    <row r="110" spans="1:10" x14ac:dyDescent="0.4">
      <c r="A110" s="32" t="s">
        <v>72</v>
      </c>
      <c r="B110" s="39">
        <v>44459</v>
      </c>
      <c r="C110" s="34" t="str">
        <f t="shared" si="9"/>
        <v>Sep</v>
      </c>
      <c r="D110" s="32" t="str">
        <f t="shared" si="10"/>
        <v>Buy</v>
      </c>
      <c r="E110" s="40">
        <v>446</v>
      </c>
      <c r="F110" s="42"/>
      <c r="G110" s="32"/>
      <c r="H110" s="41">
        <v>29.95</v>
      </c>
      <c r="I110" s="32"/>
      <c r="J110" s="41">
        <v>3169.79</v>
      </c>
    </row>
    <row r="111" spans="1:10" x14ac:dyDescent="0.4">
      <c r="A111" s="32" t="s">
        <v>72</v>
      </c>
      <c r="B111" s="39">
        <v>44459</v>
      </c>
      <c r="C111" s="34" t="str">
        <f t="shared" si="9"/>
        <v>Sep</v>
      </c>
      <c r="D111" s="32" t="str">
        <f t="shared" si="10"/>
        <v>Buy</v>
      </c>
      <c r="E111" s="40">
        <v>264</v>
      </c>
      <c r="F111" s="42"/>
      <c r="G111" s="32"/>
      <c r="H111" s="41">
        <v>0</v>
      </c>
      <c r="I111" s="32"/>
      <c r="J111" s="41">
        <v>1858.56</v>
      </c>
    </row>
    <row r="112" spans="1:10" x14ac:dyDescent="0.4">
      <c r="A112" s="32" t="s">
        <v>75</v>
      </c>
      <c r="B112" s="33">
        <v>44459</v>
      </c>
      <c r="C112" s="34" t="str">
        <f t="shared" si="9"/>
        <v>Sep</v>
      </c>
      <c r="D112" s="32" t="str">
        <f t="shared" si="10"/>
        <v>Buy</v>
      </c>
      <c r="E112" s="35">
        <v>214</v>
      </c>
      <c r="F112" s="43"/>
      <c r="G112" s="32"/>
      <c r="H112" s="37">
        <v>29.95</v>
      </c>
      <c r="I112" s="38"/>
      <c r="J112" s="37">
        <v>5041.83</v>
      </c>
    </row>
    <row r="113" spans="1:10" x14ac:dyDescent="0.4">
      <c r="A113" s="32" t="s">
        <v>77</v>
      </c>
      <c r="B113" s="33">
        <v>44459</v>
      </c>
      <c r="C113" s="34" t="str">
        <f t="shared" si="9"/>
        <v>Sep</v>
      </c>
      <c r="D113" s="32" t="str">
        <f t="shared" si="10"/>
        <v>Buy</v>
      </c>
      <c r="E113" s="35">
        <v>671</v>
      </c>
      <c r="F113" s="36"/>
      <c r="G113" s="32"/>
      <c r="H113" s="37">
        <v>29.95</v>
      </c>
      <c r="I113" s="38"/>
      <c r="J113" s="37">
        <v>5867.65</v>
      </c>
    </row>
    <row r="114" spans="1:10" x14ac:dyDescent="0.4">
      <c r="A114" s="32" t="s">
        <v>81</v>
      </c>
      <c r="B114" s="33">
        <v>44459</v>
      </c>
      <c r="C114" s="34" t="str">
        <f t="shared" si="9"/>
        <v>Sep</v>
      </c>
      <c r="D114" s="32" t="str">
        <f t="shared" si="10"/>
        <v>Buy</v>
      </c>
      <c r="E114" s="35">
        <v>107</v>
      </c>
      <c r="F114" s="36"/>
      <c r="G114" s="32"/>
      <c r="H114" s="37">
        <v>31.04</v>
      </c>
      <c r="I114" s="32"/>
      <c r="J114" s="37">
        <v>10044.82</v>
      </c>
    </row>
    <row r="115" spans="1:10" x14ac:dyDescent="0.4">
      <c r="A115" s="32" t="s">
        <v>68</v>
      </c>
      <c r="B115" s="39">
        <v>44461</v>
      </c>
      <c r="C115" s="34" t="str">
        <f t="shared" si="9"/>
        <v>Sep</v>
      </c>
      <c r="D115" s="32" t="str">
        <f t="shared" si="10"/>
        <v>Buy</v>
      </c>
      <c r="E115" s="40">
        <v>1230</v>
      </c>
      <c r="F115" s="32"/>
      <c r="G115" s="32"/>
      <c r="H115" s="41">
        <v>29.95</v>
      </c>
      <c r="I115" s="32"/>
      <c r="J115" s="41">
        <v>6032.35</v>
      </c>
    </row>
    <row r="116" spans="1:10" x14ac:dyDescent="0.4">
      <c r="A116" s="32" t="s">
        <v>70</v>
      </c>
      <c r="B116" s="39">
        <v>44461</v>
      </c>
      <c r="C116" s="34" t="str">
        <f t="shared" si="9"/>
        <v>Sep</v>
      </c>
      <c r="D116" s="32" t="str">
        <f t="shared" si="10"/>
        <v>Sell</v>
      </c>
      <c r="E116" s="40">
        <v>-10250</v>
      </c>
      <c r="F116" s="32"/>
      <c r="G116" s="32"/>
      <c r="H116" s="41">
        <v>29.95</v>
      </c>
      <c r="I116" s="32"/>
      <c r="J116" s="41">
        <v>-5915.05</v>
      </c>
    </row>
    <row r="117" spans="1:10" x14ac:dyDescent="0.4">
      <c r="A117" s="32" t="s">
        <v>58</v>
      </c>
      <c r="B117" s="39">
        <v>44462</v>
      </c>
      <c r="C117" s="34" t="str">
        <f t="shared" si="9"/>
        <v>Sep</v>
      </c>
      <c r="D117" s="32" t="str">
        <f t="shared" si="10"/>
        <v>Sell</v>
      </c>
      <c r="E117" s="40">
        <v>-4800</v>
      </c>
      <c r="F117" s="32"/>
      <c r="G117" s="32"/>
      <c r="H117" s="41">
        <v>29.95</v>
      </c>
      <c r="I117" s="32"/>
      <c r="J117" s="41">
        <v>-5514.05</v>
      </c>
    </row>
    <row r="118" spans="1:10" x14ac:dyDescent="0.4">
      <c r="A118" s="32" t="s">
        <v>70</v>
      </c>
      <c r="B118" s="39">
        <v>44462</v>
      </c>
      <c r="C118" s="34" t="str">
        <f t="shared" si="9"/>
        <v>Sep</v>
      </c>
      <c r="D118" s="32" t="str">
        <f t="shared" si="10"/>
        <v>Sell</v>
      </c>
      <c r="E118" s="40">
        <v>-9150</v>
      </c>
      <c r="F118" s="32"/>
      <c r="G118" s="32"/>
      <c r="H118" s="41">
        <v>29.95</v>
      </c>
      <c r="I118" s="32"/>
      <c r="J118" s="41">
        <v>-5734.55</v>
      </c>
    </row>
    <row r="119" spans="1:10" hidden="1" x14ac:dyDescent="0.4">
      <c r="G119" s="13" t="s">
        <v>7</v>
      </c>
      <c r="H119" s="14">
        <f>SUM(H97:H118)</f>
        <v>670.7600000000001</v>
      </c>
      <c r="I119" s="13"/>
      <c r="J119" s="14">
        <f>SUM(J97:J118)</f>
        <v>96992.469999999987</v>
      </c>
    </row>
    <row r="120" spans="1:10" hidden="1" x14ac:dyDescent="0.4"/>
    <row r="121" spans="1:10" hidden="1" x14ac:dyDescent="0.4">
      <c r="B121" s="25" t="s">
        <v>15</v>
      </c>
      <c r="C121" s="20"/>
      <c r="D121" s="11"/>
      <c r="E121" s="29"/>
      <c r="F121" s="11"/>
    </row>
    <row r="122" spans="1:10" hidden="1" x14ac:dyDescent="0.4">
      <c r="A122" s="9" t="s">
        <v>51</v>
      </c>
      <c r="B122" s="26" t="s">
        <v>8</v>
      </c>
      <c r="C122" s="21" t="s">
        <v>50</v>
      </c>
      <c r="D122" s="9" t="s">
        <v>4</v>
      </c>
      <c r="E122" s="15" t="s">
        <v>5</v>
      </c>
      <c r="H122" s="10" t="s">
        <v>0</v>
      </c>
      <c r="J122" s="10" t="s">
        <v>1</v>
      </c>
    </row>
    <row r="123" spans="1:10" x14ac:dyDescent="0.4">
      <c r="A123" s="32" t="s">
        <v>82</v>
      </c>
      <c r="B123" s="33">
        <v>44462</v>
      </c>
      <c r="C123" s="34" t="str">
        <f>TEXT(B123, "mmm")</f>
        <v>Sep</v>
      </c>
      <c r="D123" s="32" t="str">
        <f>IF(J123&gt;0,"Buy","Sell")</f>
        <v>Sell</v>
      </c>
      <c r="E123" s="35">
        <v>-1902</v>
      </c>
      <c r="F123" s="36"/>
      <c r="G123" s="38"/>
      <c r="H123" s="37">
        <v>29.95</v>
      </c>
      <c r="I123" s="32"/>
      <c r="J123" s="37">
        <v>-8338.85</v>
      </c>
    </row>
    <row r="124" spans="1:10" x14ac:dyDescent="0.4">
      <c r="A124" s="32" t="s">
        <v>91</v>
      </c>
      <c r="B124" s="33">
        <v>44462</v>
      </c>
      <c r="C124" s="34" t="str">
        <f>TEXT(B124, "mmm")</f>
        <v>Sep</v>
      </c>
      <c r="D124" s="32" t="str">
        <f>IF(J124&gt;0,"Buy","Sell")</f>
        <v>Sell</v>
      </c>
      <c r="E124" s="35">
        <v>-325</v>
      </c>
      <c r="F124" s="36"/>
      <c r="G124" s="38"/>
      <c r="H124" s="37">
        <v>29.95</v>
      </c>
      <c r="I124" s="32"/>
      <c r="J124" s="37">
        <v>-7103.8</v>
      </c>
    </row>
    <row r="125" spans="1:10" hidden="1" x14ac:dyDescent="0.4">
      <c r="G125" s="13" t="s">
        <v>7</v>
      </c>
      <c r="H125" s="14">
        <f>SUM(H123:H124)</f>
        <v>59.9</v>
      </c>
      <c r="I125" s="13"/>
      <c r="J125" s="14">
        <f>SUM(J123:J124)</f>
        <v>-15442.650000000001</v>
      </c>
    </row>
    <row r="126" spans="1:10" hidden="1" x14ac:dyDescent="0.4"/>
    <row r="127" spans="1:10" hidden="1" x14ac:dyDescent="0.4">
      <c r="B127" s="25" t="s">
        <v>16</v>
      </c>
      <c r="C127" s="20"/>
      <c r="D127" s="11"/>
      <c r="E127" s="29"/>
      <c r="F127" s="11"/>
    </row>
    <row r="128" spans="1:10" hidden="1" x14ac:dyDescent="0.4">
      <c r="A128" s="9" t="s">
        <v>51</v>
      </c>
      <c r="B128" s="26" t="s">
        <v>8</v>
      </c>
      <c r="C128" s="21" t="s">
        <v>50</v>
      </c>
      <c r="D128" s="9" t="s">
        <v>4</v>
      </c>
      <c r="E128" s="15" t="s">
        <v>5</v>
      </c>
      <c r="H128" s="10" t="s">
        <v>0</v>
      </c>
      <c r="J128" s="10" t="s">
        <v>1</v>
      </c>
    </row>
    <row r="129" spans="1:10" x14ac:dyDescent="0.4">
      <c r="A129" s="32" t="s">
        <v>55</v>
      </c>
      <c r="B129" s="39">
        <v>44466</v>
      </c>
      <c r="C129" s="34" t="str">
        <f t="shared" ref="C129:C136" si="11">TEXT(B129, "mmm")</f>
        <v>Sep</v>
      </c>
      <c r="D129" s="32" t="s">
        <v>6</v>
      </c>
      <c r="E129" s="40">
        <v>146</v>
      </c>
      <c r="F129" s="32"/>
      <c r="G129" s="32"/>
      <c r="H129" s="41">
        <v>29.95</v>
      </c>
      <c r="I129" s="32"/>
      <c r="J129" s="41">
        <v>5038.16</v>
      </c>
    </row>
    <row r="130" spans="1:10" x14ac:dyDescent="0.4">
      <c r="A130" s="32" t="s">
        <v>58</v>
      </c>
      <c r="B130" s="39">
        <v>44466</v>
      </c>
      <c r="C130" s="34" t="str">
        <f t="shared" si="11"/>
        <v>Sep</v>
      </c>
      <c r="D130" s="32" t="str">
        <f t="shared" ref="D130:D136" si="12">IF(J130&gt;0,"Buy","Sell")</f>
        <v>Sell</v>
      </c>
      <c r="E130" s="40">
        <v>-4545</v>
      </c>
      <c r="F130" s="32"/>
      <c r="G130" s="32"/>
      <c r="H130" s="41">
        <v>29.95</v>
      </c>
      <c r="I130" s="32"/>
      <c r="J130" s="41">
        <v>-5469.5</v>
      </c>
    </row>
    <row r="131" spans="1:10" x14ac:dyDescent="0.4">
      <c r="A131" s="32" t="s">
        <v>81</v>
      </c>
      <c r="B131" s="33">
        <v>44466</v>
      </c>
      <c r="C131" s="34" t="str">
        <f t="shared" si="11"/>
        <v>Sep</v>
      </c>
      <c r="D131" s="32" t="str">
        <f t="shared" si="12"/>
        <v>Sell</v>
      </c>
      <c r="E131" s="35">
        <v>-107</v>
      </c>
      <c r="F131" s="36"/>
      <c r="G131" s="32"/>
      <c r="H131" s="37">
        <v>33.78</v>
      </c>
      <c r="I131" s="32"/>
      <c r="J131" s="37">
        <v>-10864.17</v>
      </c>
    </row>
    <row r="132" spans="1:10" x14ac:dyDescent="0.4">
      <c r="A132" s="32" t="s">
        <v>58</v>
      </c>
      <c r="B132" s="39">
        <v>44467</v>
      </c>
      <c r="C132" s="34" t="str">
        <f t="shared" si="11"/>
        <v>Sep</v>
      </c>
      <c r="D132" s="32" t="str">
        <f t="shared" si="12"/>
        <v>Sell</v>
      </c>
      <c r="E132" s="40">
        <v>-4386</v>
      </c>
      <c r="F132" s="32"/>
      <c r="G132" s="32"/>
      <c r="H132" s="41">
        <v>29.95</v>
      </c>
      <c r="I132" s="32"/>
      <c r="J132" s="41">
        <v>-5759.57</v>
      </c>
    </row>
    <row r="133" spans="1:10" x14ac:dyDescent="0.4">
      <c r="A133" s="32" t="s">
        <v>63</v>
      </c>
      <c r="B133" s="39">
        <v>44467</v>
      </c>
      <c r="C133" s="34" t="str">
        <f t="shared" si="11"/>
        <v>Sep</v>
      </c>
      <c r="D133" s="32" t="str">
        <f t="shared" si="12"/>
        <v>Buy</v>
      </c>
      <c r="E133" s="40">
        <v>35</v>
      </c>
      <c r="F133" s="32"/>
      <c r="G133" s="32"/>
      <c r="H133" s="41">
        <v>32.11</v>
      </c>
      <c r="I133" s="32"/>
      <c r="J133" s="41">
        <v>10390.540000000001</v>
      </c>
    </row>
    <row r="134" spans="1:10" x14ac:dyDescent="0.4">
      <c r="A134" s="32" t="s">
        <v>70</v>
      </c>
      <c r="B134" s="39">
        <v>44467</v>
      </c>
      <c r="C134" s="34" t="str">
        <f t="shared" si="11"/>
        <v>Sep</v>
      </c>
      <c r="D134" s="32" t="str">
        <f t="shared" si="12"/>
        <v>Buy</v>
      </c>
      <c r="E134" s="40">
        <v>10000</v>
      </c>
      <c r="F134" s="32"/>
      <c r="G134" s="32"/>
      <c r="H134" s="41">
        <v>29.95</v>
      </c>
      <c r="I134" s="32"/>
      <c r="J134" s="41">
        <v>5904.95</v>
      </c>
    </row>
    <row r="135" spans="1:10" x14ac:dyDescent="0.4">
      <c r="A135" s="32" t="s">
        <v>75</v>
      </c>
      <c r="B135" s="33">
        <v>44467</v>
      </c>
      <c r="C135" s="34" t="str">
        <f t="shared" si="11"/>
        <v>Sep</v>
      </c>
      <c r="D135" s="32" t="str">
        <f t="shared" si="12"/>
        <v>Buy</v>
      </c>
      <c r="E135" s="35">
        <v>224</v>
      </c>
      <c r="F135" s="36"/>
      <c r="G135" s="32"/>
      <c r="H135" s="37">
        <v>29.95</v>
      </c>
      <c r="I135" s="38"/>
      <c r="J135" s="37">
        <v>5036.3500000000004</v>
      </c>
    </row>
    <row r="136" spans="1:10" x14ac:dyDescent="0.4">
      <c r="A136" s="32" t="s">
        <v>80</v>
      </c>
      <c r="B136" s="33">
        <v>44467</v>
      </c>
      <c r="C136" s="34" t="str">
        <f t="shared" si="11"/>
        <v>Sep</v>
      </c>
      <c r="D136" s="32" t="str">
        <f t="shared" si="12"/>
        <v>Buy</v>
      </c>
      <c r="E136" s="35">
        <v>3236</v>
      </c>
      <c r="F136" s="36"/>
      <c r="G136" s="32"/>
      <c r="H136" s="37">
        <v>29.95</v>
      </c>
      <c r="I136" s="32"/>
      <c r="J136" s="37">
        <v>6599.03</v>
      </c>
    </row>
    <row r="137" spans="1:10" hidden="1" x14ac:dyDescent="0.4">
      <c r="G137" s="13" t="s">
        <v>7</v>
      </c>
      <c r="H137" s="14">
        <f>SUM(H129:H136)</f>
        <v>245.58999999999997</v>
      </c>
      <c r="I137" s="13"/>
      <c r="J137" s="14">
        <f>SUM(J129:J136)</f>
        <v>10875.789999999999</v>
      </c>
    </row>
    <row r="138" spans="1:10" hidden="1" x14ac:dyDescent="0.4"/>
    <row r="139" spans="1:10" hidden="1" x14ac:dyDescent="0.4">
      <c r="B139" s="25" t="s">
        <v>17</v>
      </c>
      <c r="C139" s="20"/>
      <c r="D139" s="11"/>
      <c r="E139" s="29"/>
      <c r="F139" s="11"/>
    </row>
    <row r="140" spans="1:10" hidden="1" x14ac:dyDescent="0.4">
      <c r="A140" s="9" t="s">
        <v>51</v>
      </c>
      <c r="B140" s="26" t="s">
        <v>8</v>
      </c>
      <c r="C140" s="21" t="s">
        <v>50</v>
      </c>
      <c r="D140" s="9" t="s">
        <v>4</v>
      </c>
      <c r="E140" s="15" t="s">
        <v>5</v>
      </c>
      <c r="H140" s="10" t="s">
        <v>0</v>
      </c>
      <c r="J140" s="10" t="s">
        <v>1</v>
      </c>
    </row>
    <row r="141" spans="1:10" x14ac:dyDescent="0.4">
      <c r="A141" s="32" t="s">
        <v>79</v>
      </c>
      <c r="B141" s="33">
        <v>44468</v>
      </c>
      <c r="C141" s="34" t="str">
        <f>TEXT(B141, "mmm")</f>
        <v>Sep</v>
      </c>
      <c r="D141" s="32" t="str">
        <f>IF(J141&gt;0,"Buy","Sell")</f>
        <v>Buy</v>
      </c>
      <c r="E141" s="35">
        <v>433</v>
      </c>
      <c r="F141" s="36"/>
      <c r="G141" s="32"/>
      <c r="H141" s="37">
        <v>29.95</v>
      </c>
      <c r="I141" s="38"/>
      <c r="J141" s="37">
        <v>5014.84</v>
      </c>
    </row>
    <row r="142" spans="1:10" x14ac:dyDescent="0.4">
      <c r="A142" s="32" t="s">
        <v>58</v>
      </c>
      <c r="B142" s="39">
        <v>44469</v>
      </c>
      <c r="C142" s="34" t="str">
        <f>TEXT(B142, "mmm")</f>
        <v>Sep</v>
      </c>
      <c r="D142" s="32" t="str">
        <f>IF(J142&gt;0,"Buy","Sell")</f>
        <v>Sell</v>
      </c>
      <c r="E142" s="40">
        <v>-4115</v>
      </c>
      <c r="F142" s="32"/>
      <c r="G142" s="32"/>
      <c r="H142" s="41">
        <v>29.95</v>
      </c>
      <c r="I142" s="32"/>
      <c r="J142" s="41">
        <v>-5998.53</v>
      </c>
    </row>
    <row r="143" spans="1:10" hidden="1" x14ac:dyDescent="0.4">
      <c r="G143" s="13" t="s">
        <v>7</v>
      </c>
      <c r="H143" s="14">
        <f>SUM(H141:H142)</f>
        <v>59.9</v>
      </c>
      <c r="I143" s="13"/>
      <c r="J143" s="14">
        <f>SUM(J141:J142)</f>
        <v>-983.6899999999996</v>
      </c>
    </row>
    <row r="144" spans="1:10" hidden="1" x14ac:dyDescent="0.4"/>
    <row r="145" spans="1:12" hidden="1" x14ac:dyDescent="0.4">
      <c r="B145" s="25" t="s">
        <v>22</v>
      </c>
      <c r="C145" s="20"/>
      <c r="D145" s="11"/>
      <c r="E145" s="29"/>
      <c r="F145" s="11"/>
    </row>
    <row r="146" spans="1:12" hidden="1" x14ac:dyDescent="0.4">
      <c r="A146" s="9" t="s">
        <v>51</v>
      </c>
      <c r="B146" s="26" t="s">
        <v>8</v>
      </c>
      <c r="C146" s="21" t="s">
        <v>50</v>
      </c>
      <c r="D146" s="9" t="s">
        <v>4</v>
      </c>
      <c r="E146" s="15" t="s">
        <v>5</v>
      </c>
      <c r="H146" s="10" t="s">
        <v>0</v>
      </c>
      <c r="J146" s="10" t="s">
        <v>1</v>
      </c>
    </row>
    <row r="147" spans="1:12" x14ac:dyDescent="0.4">
      <c r="A147" s="32" t="s">
        <v>76</v>
      </c>
      <c r="B147" s="33">
        <v>44469</v>
      </c>
      <c r="C147" s="34" t="str">
        <f t="shared" ref="C147:C152" si="13">TEXT(B147, "mmm")</f>
        <v>Sep</v>
      </c>
      <c r="D147" s="32" t="str">
        <f t="shared" ref="D147:D152" si="14">IF(J147&gt;0,"Buy","Sell")</f>
        <v>Buy</v>
      </c>
      <c r="E147" s="35">
        <v>1369</v>
      </c>
      <c r="F147" s="36"/>
      <c r="G147" s="32"/>
      <c r="H147" s="37">
        <v>29.95</v>
      </c>
      <c r="I147" s="38"/>
      <c r="J147" s="37">
        <v>892.42</v>
      </c>
    </row>
    <row r="148" spans="1:12" x14ac:dyDescent="0.4">
      <c r="A148" s="32" t="s">
        <v>79</v>
      </c>
      <c r="B148" s="33">
        <v>44469</v>
      </c>
      <c r="C148" s="34" t="str">
        <f t="shared" si="13"/>
        <v>Sep</v>
      </c>
      <c r="D148" s="32" t="str">
        <f t="shared" si="14"/>
        <v>Sell</v>
      </c>
      <c r="E148" s="35">
        <v>-410</v>
      </c>
      <c r="F148" s="36"/>
      <c r="G148" s="32"/>
      <c r="H148" s="37">
        <v>29.95</v>
      </c>
      <c r="I148" s="38"/>
      <c r="J148" s="37">
        <v>-5517.35</v>
      </c>
    </row>
    <row r="149" spans="1:12" x14ac:dyDescent="0.4">
      <c r="A149" s="32" t="s">
        <v>79</v>
      </c>
      <c r="B149" s="33">
        <v>44469</v>
      </c>
      <c r="C149" s="34" t="str">
        <f t="shared" si="13"/>
        <v>Sep</v>
      </c>
      <c r="D149" s="32" t="str">
        <f t="shared" si="14"/>
        <v>Sell</v>
      </c>
      <c r="E149" s="35">
        <v>-433</v>
      </c>
      <c r="F149" s="36"/>
      <c r="G149" s="32"/>
      <c r="H149" s="37">
        <v>29.95</v>
      </c>
      <c r="I149" s="38"/>
      <c r="J149" s="37">
        <v>-5750.6</v>
      </c>
    </row>
    <row r="150" spans="1:12" x14ac:dyDescent="0.4">
      <c r="A150" s="32" t="s">
        <v>72</v>
      </c>
      <c r="B150" s="39">
        <v>44470</v>
      </c>
      <c r="C150" s="34" t="str">
        <f t="shared" si="13"/>
        <v>Oct</v>
      </c>
      <c r="D150" s="32" t="str">
        <f t="shared" si="14"/>
        <v>Buy</v>
      </c>
      <c r="E150" s="40">
        <v>855</v>
      </c>
      <c r="F150" s="42"/>
      <c r="G150" s="32"/>
      <c r="H150" s="41">
        <v>29.95</v>
      </c>
      <c r="I150" s="32"/>
      <c r="J150" s="41">
        <v>5604.55</v>
      </c>
    </row>
    <row r="151" spans="1:12" x14ac:dyDescent="0.4">
      <c r="A151" s="32" t="s">
        <v>76</v>
      </c>
      <c r="B151" s="33">
        <v>44470</v>
      </c>
      <c r="C151" s="34" t="str">
        <f t="shared" si="13"/>
        <v>Oct</v>
      </c>
      <c r="D151" s="32" t="str">
        <f t="shared" si="14"/>
        <v>Buy</v>
      </c>
      <c r="E151" s="35">
        <v>6631</v>
      </c>
      <c r="F151" s="36"/>
      <c r="G151" s="32"/>
      <c r="H151" s="37">
        <v>0</v>
      </c>
      <c r="I151" s="38"/>
      <c r="J151" s="37">
        <v>4177.53</v>
      </c>
    </row>
    <row r="152" spans="1:12" x14ac:dyDescent="0.4">
      <c r="A152" s="32" t="s">
        <v>80</v>
      </c>
      <c r="B152" s="33">
        <v>44470</v>
      </c>
      <c r="C152" s="34" t="str">
        <f t="shared" si="13"/>
        <v>Oct</v>
      </c>
      <c r="D152" s="32" t="str">
        <f t="shared" si="14"/>
        <v>Buy</v>
      </c>
      <c r="E152" s="35">
        <v>2580</v>
      </c>
      <c r="F152" s="36"/>
      <c r="G152" s="32"/>
      <c r="H152" s="37">
        <v>29.95</v>
      </c>
      <c r="I152" s="32"/>
      <c r="J152" s="37">
        <v>5060.95</v>
      </c>
    </row>
    <row r="153" spans="1:12" hidden="1" x14ac:dyDescent="0.4">
      <c r="G153" s="13" t="s">
        <v>7</v>
      </c>
      <c r="H153" s="14">
        <f>SUM(H147:H152)</f>
        <v>149.75</v>
      </c>
      <c r="I153" s="13"/>
      <c r="J153" s="14">
        <f>SUM(J147:J152)</f>
        <v>4467.4999999999991</v>
      </c>
    </row>
    <row r="154" spans="1:12" hidden="1" x14ac:dyDescent="0.4"/>
    <row r="155" spans="1:12" hidden="1" x14ac:dyDescent="0.4">
      <c r="B155" s="25" t="s">
        <v>19</v>
      </c>
      <c r="C155" s="20"/>
      <c r="D155" s="11"/>
      <c r="E155" s="29"/>
      <c r="F155" s="11"/>
    </row>
    <row r="156" spans="1:12" hidden="1" x14ac:dyDescent="0.4">
      <c r="A156" s="9" t="s">
        <v>51</v>
      </c>
      <c r="B156" s="26" t="s">
        <v>8</v>
      </c>
      <c r="C156" s="21" t="s">
        <v>50</v>
      </c>
      <c r="D156" s="9" t="s">
        <v>4</v>
      </c>
      <c r="E156" s="15" t="s">
        <v>5</v>
      </c>
      <c r="H156" s="10" t="s">
        <v>0</v>
      </c>
      <c r="J156" s="10" t="s">
        <v>20</v>
      </c>
    </row>
    <row r="157" spans="1:12" x14ac:dyDescent="0.4">
      <c r="A157" s="32" t="s">
        <v>70</v>
      </c>
      <c r="B157" s="39">
        <v>44473</v>
      </c>
      <c r="C157" s="34" t="str">
        <f t="shared" ref="C157:C165" si="15">TEXT(B157, "mmm")</f>
        <v>Oct</v>
      </c>
      <c r="D157" s="32" t="str">
        <f t="shared" ref="D157:D165" si="16">IF(J157&gt;0,"Buy","Sell")</f>
        <v>Buy</v>
      </c>
      <c r="E157" s="40">
        <v>10000</v>
      </c>
      <c r="F157" s="32"/>
      <c r="G157" s="32"/>
      <c r="H157" s="41">
        <v>29.95</v>
      </c>
      <c r="I157" s="32"/>
      <c r="J157" s="41">
        <v>5779.95</v>
      </c>
    </row>
    <row r="158" spans="1:12" x14ac:dyDescent="0.4">
      <c r="A158" s="32" t="s">
        <v>77</v>
      </c>
      <c r="B158" s="33">
        <v>44473</v>
      </c>
      <c r="C158" s="34" t="str">
        <f t="shared" si="15"/>
        <v>Oct</v>
      </c>
      <c r="D158" s="32" t="str">
        <f t="shared" si="16"/>
        <v>Buy</v>
      </c>
      <c r="E158" s="35">
        <v>610</v>
      </c>
      <c r="F158" s="36"/>
      <c r="G158" s="32"/>
      <c r="H158" s="37">
        <v>29.95</v>
      </c>
      <c r="I158" s="38"/>
      <c r="J158" s="37">
        <v>5007.55</v>
      </c>
    </row>
    <row r="159" spans="1:12" x14ac:dyDescent="0.4">
      <c r="A159" s="38" t="s">
        <v>79</v>
      </c>
      <c r="B159" s="33">
        <v>44473</v>
      </c>
      <c r="C159" s="46" t="str">
        <f t="shared" si="15"/>
        <v>Oct</v>
      </c>
      <c r="D159" s="38" t="str">
        <f t="shared" si="16"/>
        <v>Sell</v>
      </c>
      <c r="E159" s="35">
        <v>-390</v>
      </c>
      <c r="F159" s="36"/>
      <c r="G159" s="38"/>
      <c r="H159" s="37">
        <v>29.95</v>
      </c>
      <c r="I159" s="38"/>
      <c r="J159" s="37">
        <v>-5508.05</v>
      </c>
      <c r="L159" s="9">
        <v>8763.26</v>
      </c>
    </row>
    <row r="160" spans="1:12" x14ac:dyDescent="0.4">
      <c r="A160" s="32" t="s">
        <v>70</v>
      </c>
      <c r="B160" s="39">
        <v>44474</v>
      </c>
      <c r="C160" s="34" t="str">
        <f t="shared" si="15"/>
        <v>Oct</v>
      </c>
      <c r="D160" s="32" t="str">
        <f t="shared" si="16"/>
        <v>Buy</v>
      </c>
      <c r="E160" s="40">
        <v>10852</v>
      </c>
      <c r="F160" s="32"/>
      <c r="G160" s="32"/>
      <c r="H160" s="41">
        <v>29.95</v>
      </c>
      <c r="I160" s="32"/>
      <c r="J160" s="41">
        <v>5944.29</v>
      </c>
    </row>
    <row r="161" spans="1:12" x14ac:dyDescent="0.4">
      <c r="A161" s="32" t="s">
        <v>72</v>
      </c>
      <c r="B161" s="39">
        <v>44474</v>
      </c>
      <c r="C161" s="34" t="str">
        <f t="shared" si="15"/>
        <v>Oct</v>
      </c>
      <c r="D161" s="32" t="str">
        <f t="shared" si="16"/>
        <v>Buy</v>
      </c>
      <c r="E161" s="40">
        <v>795</v>
      </c>
      <c r="F161" s="44"/>
      <c r="G161" s="32"/>
      <c r="H161" s="41">
        <v>29.95</v>
      </c>
      <c r="I161" s="32"/>
      <c r="J161" s="41">
        <v>5022.55</v>
      </c>
    </row>
    <row r="162" spans="1:12" x14ac:dyDescent="0.4">
      <c r="A162" s="32" t="s">
        <v>65</v>
      </c>
      <c r="B162" s="39">
        <v>44475</v>
      </c>
      <c r="C162" s="34" t="str">
        <f t="shared" si="15"/>
        <v>Oct</v>
      </c>
      <c r="D162" s="32" t="str">
        <f t="shared" si="16"/>
        <v>Buy</v>
      </c>
      <c r="E162" s="40">
        <v>606</v>
      </c>
      <c r="F162" s="32"/>
      <c r="G162" s="32"/>
      <c r="H162" s="41">
        <v>29.95</v>
      </c>
      <c r="I162" s="32"/>
      <c r="J162" s="41">
        <v>5511.22</v>
      </c>
      <c r="L162" s="10"/>
    </row>
    <row r="163" spans="1:12" x14ac:dyDescent="0.4">
      <c r="A163" s="32" t="s">
        <v>68</v>
      </c>
      <c r="B163" s="39">
        <v>44480</v>
      </c>
      <c r="C163" s="34" t="str">
        <f t="shared" si="15"/>
        <v>Oct</v>
      </c>
      <c r="D163" s="32" t="str">
        <f t="shared" si="16"/>
        <v>Sell</v>
      </c>
      <c r="E163" s="40">
        <v>-1230</v>
      </c>
      <c r="F163" s="32"/>
      <c r="G163" s="32"/>
      <c r="H163" s="41">
        <v>29.95</v>
      </c>
      <c r="I163" s="32"/>
      <c r="J163" s="41">
        <v>-6563.89</v>
      </c>
    </row>
    <row r="164" spans="1:12" x14ac:dyDescent="0.4">
      <c r="A164" s="32" t="s">
        <v>82</v>
      </c>
      <c r="B164" s="33">
        <v>44480</v>
      </c>
      <c r="C164" s="34" t="str">
        <f t="shared" si="15"/>
        <v>Oct</v>
      </c>
      <c r="D164" s="32" t="str">
        <f t="shared" si="16"/>
        <v>Buy</v>
      </c>
      <c r="E164" s="35">
        <v>2103</v>
      </c>
      <c r="F164" s="36"/>
      <c r="G164" s="38"/>
      <c r="H164" s="37">
        <v>29.95</v>
      </c>
      <c r="I164" s="32"/>
      <c r="J164" s="37">
        <v>7285.3</v>
      </c>
    </row>
    <row r="165" spans="1:12" x14ac:dyDescent="0.4">
      <c r="A165" s="32" t="s">
        <v>82</v>
      </c>
      <c r="B165" s="33">
        <v>44480</v>
      </c>
      <c r="C165" s="34" t="str">
        <f t="shared" si="15"/>
        <v>Oct</v>
      </c>
      <c r="D165" s="32" t="str">
        <f t="shared" si="16"/>
        <v>Buy</v>
      </c>
      <c r="E165" s="35">
        <v>2455</v>
      </c>
      <c r="F165" s="36"/>
      <c r="G165" s="38"/>
      <c r="H165" s="37">
        <v>29.95</v>
      </c>
      <c r="I165" s="32"/>
      <c r="J165" s="37">
        <v>8131.45</v>
      </c>
      <c r="L165" s="10"/>
    </row>
    <row r="166" spans="1:12" hidden="1" x14ac:dyDescent="0.4">
      <c r="G166" s="13" t="s">
        <v>7</v>
      </c>
      <c r="H166" s="14">
        <f>SUM(H157:H165)</f>
        <v>269.54999999999995</v>
      </c>
      <c r="I166" s="13"/>
      <c r="J166" s="14">
        <f>SUM(J157:J165)</f>
        <v>30610.370000000003</v>
      </c>
    </row>
    <row r="167" spans="1:12" hidden="1" x14ac:dyDescent="0.4"/>
    <row r="168" spans="1:12" hidden="1" x14ac:dyDescent="0.4">
      <c r="B168" s="25" t="s">
        <v>21</v>
      </c>
      <c r="C168" s="20"/>
      <c r="D168" s="11"/>
      <c r="E168" s="29"/>
      <c r="F168" s="11"/>
    </row>
    <row r="169" spans="1:12" hidden="1" x14ac:dyDescent="0.4">
      <c r="A169" s="9" t="s">
        <v>51</v>
      </c>
      <c r="B169" s="26" t="s">
        <v>8</v>
      </c>
      <c r="C169" s="21" t="s">
        <v>50</v>
      </c>
      <c r="D169" s="9" t="s">
        <v>4</v>
      </c>
      <c r="E169" s="15" t="s">
        <v>5</v>
      </c>
      <c r="H169" s="10" t="s">
        <v>0</v>
      </c>
      <c r="J169" s="10" t="s">
        <v>1</v>
      </c>
    </row>
    <row r="170" spans="1:12" x14ac:dyDescent="0.4">
      <c r="A170" s="32" t="s">
        <v>82</v>
      </c>
      <c r="B170" s="33">
        <v>44480</v>
      </c>
      <c r="C170" s="34" t="str">
        <f t="shared" ref="C170:C180" si="17">TEXT(B170, "mmm")</f>
        <v>Oct</v>
      </c>
      <c r="D170" s="32" t="str">
        <f>IF(J170&gt;0,"Buy","Sell")</f>
        <v>Buy</v>
      </c>
      <c r="E170" s="35">
        <v>2420</v>
      </c>
      <c r="F170" s="43"/>
      <c r="G170" s="38"/>
      <c r="H170" s="37">
        <v>29.95</v>
      </c>
      <c r="I170" s="32"/>
      <c r="J170" s="37">
        <v>8378.9500000000007</v>
      </c>
    </row>
    <row r="171" spans="1:12" x14ac:dyDescent="0.4">
      <c r="A171" s="32" t="s">
        <v>55</v>
      </c>
      <c r="B171" s="39">
        <v>44481</v>
      </c>
      <c r="C171" s="34" t="str">
        <f t="shared" si="17"/>
        <v>Oct</v>
      </c>
      <c r="D171" s="32" t="s">
        <v>6</v>
      </c>
      <c r="E171" s="40">
        <v>153</v>
      </c>
      <c r="F171" s="32"/>
      <c r="G171" s="32"/>
      <c r="H171" s="41">
        <v>29.95</v>
      </c>
      <c r="I171" s="32"/>
      <c r="J171" s="41">
        <v>5039.71</v>
      </c>
    </row>
    <row r="172" spans="1:12" x14ac:dyDescent="0.4">
      <c r="A172" s="32" t="s">
        <v>75</v>
      </c>
      <c r="B172" s="33">
        <v>44481</v>
      </c>
      <c r="C172" s="34" t="str">
        <f t="shared" si="17"/>
        <v>Oct</v>
      </c>
      <c r="D172" s="32" t="str">
        <f t="shared" ref="D172:D180" si="18">IF(J172&gt;0,"Buy","Sell")</f>
        <v>Sell</v>
      </c>
      <c r="E172" s="35">
        <v>-224</v>
      </c>
      <c r="F172" s="36"/>
      <c r="G172" s="32"/>
      <c r="H172" s="37">
        <v>29.95</v>
      </c>
      <c r="I172" s="38"/>
      <c r="J172" s="37">
        <v>-5406.53</v>
      </c>
      <c r="L172" s="10"/>
    </row>
    <row r="173" spans="1:12" x14ac:dyDescent="0.4">
      <c r="A173" s="32" t="s">
        <v>60</v>
      </c>
      <c r="B173" s="39">
        <v>44482</v>
      </c>
      <c r="C173" s="34" t="str">
        <f t="shared" si="17"/>
        <v>Oct</v>
      </c>
      <c r="D173" s="32" t="str">
        <f t="shared" si="18"/>
        <v>Buy</v>
      </c>
      <c r="E173" s="40">
        <v>700</v>
      </c>
      <c r="F173" s="32"/>
      <c r="G173" s="32"/>
      <c r="H173" s="41">
        <v>224.08</v>
      </c>
      <c r="I173" s="32"/>
      <c r="J173" s="41">
        <v>72514.19</v>
      </c>
    </row>
    <row r="174" spans="1:12" x14ac:dyDescent="0.4">
      <c r="A174" s="32" t="s">
        <v>60</v>
      </c>
      <c r="B174" s="39">
        <v>44483</v>
      </c>
      <c r="C174" s="34" t="str">
        <f t="shared" si="17"/>
        <v>Oct</v>
      </c>
      <c r="D174" s="32" t="str">
        <f t="shared" si="18"/>
        <v>Buy</v>
      </c>
      <c r="E174" s="40">
        <v>300</v>
      </c>
      <c r="F174" s="32"/>
      <c r="G174" s="32"/>
      <c r="H174" s="41">
        <v>95.66</v>
      </c>
      <c r="I174" s="32"/>
      <c r="J174" s="41">
        <v>30953.66</v>
      </c>
    </row>
    <row r="175" spans="1:12" x14ac:dyDescent="0.4">
      <c r="A175" s="32" t="s">
        <v>60</v>
      </c>
      <c r="B175" s="39">
        <v>44484</v>
      </c>
      <c r="C175" s="34" t="str">
        <f t="shared" si="17"/>
        <v>Oct</v>
      </c>
      <c r="D175" s="32" t="str">
        <f t="shared" si="18"/>
        <v>Buy</v>
      </c>
      <c r="E175" s="40">
        <v>300</v>
      </c>
      <c r="F175" s="32"/>
      <c r="G175" s="32"/>
      <c r="H175" s="41">
        <v>94.85</v>
      </c>
      <c r="I175" s="32"/>
      <c r="J175" s="41">
        <v>30694.85</v>
      </c>
    </row>
    <row r="176" spans="1:12" x14ac:dyDescent="0.4">
      <c r="A176" s="32" t="s">
        <v>68</v>
      </c>
      <c r="B176" s="39">
        <v>44484</v>
      </c>
      <c r="C176" s="34" t="str">
        <f t="shared" si="17"/>
        <v>Oct</v>
      </c>
      <c r="D176" s="32" t="str">
        <f t="shared" si="18"/>
        <v>Buy</v>
      </c>
      <c r="E176" s="40">
        <v>1322</v>
      </c>
      <c r="F176" s="32"/>
      <c r="G176" s="32"/>
      <c r="H176" s="41">
        <v>29.95</v>
      </c>
      <c r="I176" s="32"/>
      <c r="J176" s="41">
        <v>6560.63</v>
      </c>
    </row>
    <row r="177" spans="1:12" x14ac:dyDescent="0.4">
      <c r="A177" s="32" t="s">
        <v>72</v>
      </c>
      <c r="B177" s="39">
        <v>44484</v>
      </c>
      <c r="C177" s="34" t="str">
        <f t="shared" si="17"/>
        <v>Oct</v>
      </c>
      <c r="D177" s="32" t="str">
        <f t="shared" si="18"/>
        <v>Sell</v>
      </c>
      <c r="E177" s="40">
        <v>-724</v>
      </c>
      <c r="F177" s="42"/>
      <c r="G177" s="32"/>
      <c r="H177" s="41">
        <v>29.95</v>
      </c>
      <c r="I177" s="32"/>
      <c r="J177" s="41">
        <v>-5001.8500000000004</v>
      </c>
    </row>
    <row r="178" spans="1:12" x14ac:dyDescent="0.4">
      <c r="A178" s="32" t="s">
        <v>82</v>
      </c>
      <c r="B178" s="33">
        <v>44484</v>
      </c>
      <c r="C178" s="34" t="str">
        <f t="shared" si="17"/>
        <v>Oct</v>
      </c>
      <c r="D178" s="32" t="str">
        <f t="shared" si="18"/>
        <v>Sell</v>
      </c>
      <c r="E178" s="35">
        <v>-2455</v>
      </c>
      <c r="F178" s="36"/>
      <c r="G178" s="38"/>
      <c r="H178" s="37">
        <v>29.95</v>
      </c>
      <c r="I178" s="32"/>
      <c r="J178" s="37">
        <v>-9029</v>
      </c>
    </row>
    <row r="179" spans="1:12" x14ac:dyDescent="0.4">
      <c r="A179" s="32" t="s">
        <v>70</v>
      </c>
      <c r="B179" s="39">
        <v>44487</v>
      </c>
      <c r="C179" s="34" t="str">
        <f t="shared" si="17"/>
        <v>Oct</v>
      </c>
      <c r="D179" s="32" t="str">
        <f t="shared" si="18"/>
        <v>Sell</v>
      </c>
      <c r="E179" s="40">
        <v>-10852</v>
      </c>
      <c r="F179" s="32"/>
      <c r="G179" s="32"/>
      <c r="H179" s="41">
        <v>29.95</v>
      </c>
      <c r="I179" s="32"/>
      <c r="J179" s="41">
        <v>-6589.77</v>
      </c>
    </row>
    <row r="180" spans="1:12" x14ac:dyDescent="0.4">
      <c r="A180" s="32" t="s">
        <v>70</v>
      </c>
      <c r="B180" s="39">
        <v>44487</v>
      </c>
      <c r="C180" s="34" t="str">
        <f t="shared" si="17"/>
        <v>Oct</v>
      </c>
      <c r="D180" s="32" t="str">
        <f t="shared" si="18"/>
        <v>Sell</v>
      </c>
      <c r="E180" s="40">
        <v>-8750</v>
      </c>
      <c r="F180" s="32"/>
      <c r="G180" s="32"/>
      <c r="H180" s="41">
        <v>29.95</v>
      </c>
      <c r="I180" s="32"/>
      <c r="J180" s="41">
        <v>-5570.05</v>
      </c>
    </row>
    <row r="181" spans="1:12" hidden="1" x14ac:dyDescent="0.4">
      <c r="G181" s="13" t="s">
        <v>7</v>
      </c>
      <c r="H181" s="14">
        <f>SUM(H170:H180)</f>
        <v>654.19000000000028</v>
      </c>
      <c r="I181" s="13"/>
      <c r="J181" s="14">
        <f>SUM(J170:J180)</f>
        <v>122544.79000000001</v>
      </c>
    </row>
    <row r="182" spans="1:12" hidden="1" x14ac:dyDescent="0.4"/>
    <row r="183" spans="1:12" hidden="1" x14ac:dyDescent="0.4">
      <c r="B183" s="25" t="s">
        <v>23</v>
      </c>
      <c r="C183" s="20"/>
    </row>
    <row r="184" spans="1:12" hidden="1" x14ac:dyDescent="0.4">
      <c r="A184" s="9" t="s">
        <v>51</v>
      </c>
      <c r="B184" s="26" t="s">
        <v>8</v>
      </c>
      <c r="C184" s="21" t="s">
        <v>50</v>
      </c>
      <c r="D184" s="9" t="s">
        <v>4</v>
      </c>
      <c r="E184" s="15" t="s">
        <v>5</v>
      </c>
      <c r="H184" s="10" t="s">
        <v>0</v>
      </c>
      <c r="J184" s="10" t="s">
        <v>1</v>
      </c>
    </row>
    <row r="185" spans="1:12" x14ac:dyDescent="0.4">
      <c r="A185" s="32" t="s">
        <v>70</v>
      </c>
      <c r="B185" s="39">
        <v>44487</v>
      </c>
      <c r="C185" s="34" t="str">
        <f t="shared" ref="C185:C195" si="19">TEXT(B185, "mmm")</f>
        <v>Oct</v>
      </c>
      <c r="D185" s="32" t="str">
        <f t="shared" ref="D185:D195" si="20">IF(J185&gt;0,"Buy","Sell")</f>
        <v>Sell</v>
      </c>
      <c r="E185" s="40">
        <v>-9710</v>
      </c>
      <c r="F185" s="32"/>
      <c r="G185" s="32"/>
      <c r="H185" s="41">
        <v>29.95</v>
      </c>
      <c r="I185" s="32"/>
      <c r="J185" s="41">
        <v>-6184.45</v>
      </c>
    </row>
    <row r="186" spans="1:12" x14ac:dyDescent="0.4">
      <c r="A186" s="32" t="s">
        <v>72</v>
      </c>
      <c r="B186" s="39">
        <v>44487</v>
      </c>
      <c r="C186" s="34" t="str">
        <f t="shared" si="19"/>
        <v>Oct</v>
      </c>
      <c r="D186" s="32" t="str">
        <f t="shared" si="20"/>
        <v>Sell</v>
      </c>
      <c r="E186" s="40">
        <v>-691</v>
      </c>
      <c r="F186" s="44"/>
      <c r="G186" s="32"/>
      <c r="H186" s="41">
        <v>29.95</v>
      </c>
      <c r="I186" s="32"/>
      <c r="J186" s="41">
        <v>-4990.17</v>
      </c>
    </row>
    <row r="187" spans="1:12" x14ac:dyDescent="0.4">
      <c r="A187" s="32" t="s">
        <v>77</v>
      </c>
      <c r="B187" s="33">
        <v>44487</v>
      </c>
      <c r="C187" s="34" t="str">
        <f t="shared" si="19"/>
        <v>Oct</v>
      </c>
      <c r="D187" s="32" t="str">
        <f t="shared" si="20"/>
        <v>Sell</v>
      </c>
      <c r="E187" s="35">
        <v>-610</v>
      </c>
      <c r="F187" s="36"/>
      <c r="G187" s="32"/>
      <c r="H187" s="37">
        <v>29.95</v>
      </c>
      <c r="I187" s="38"/>
      <c r="J187" s="37">
        <v>-5447.85</v>
      </c>
      <c r="L187" s="10"/>
    </row>
    <row r="188" spans="1:12" x14ac:dyDescent="0.4">
      <c r="A188" s="32" t="s">
        <v>72</v>
      </c>
      <c r="B188" s="39">
        <v>44488</v>
      </c>
      <c r="C188" s="34" t="str">
        <f t="shared" si="19"/>
        <v>Oct</v>
      </c>
      <c r="D188" s="32" t="str">
        <f t="shared" si="20"/>
        <v>Sell</v>
      </c>
      <c r="E188" s="40">
        <v>-677</v>
      </c>
      <c r="F188" s="44"/>
      <c r="G188" s="32"/>
      <c r="H188" s="41">
        <v>29.95</v>
      </c>
      <c r="I188" s="32"/>
      <c r="J188" s="41">
        <v>-4993.3900000000003</v>
      </c>
    </row>
    <row r="189" spans="1:12" x14ac:dyDescent="0.4">
      <c r="A189" s="32" t="s">
        <v>88</v>
      </c>
      <c r="B189" s="33">
        <v>44488</v>
      </c>
      <c r="C189" s="34" t="str">
        <f t="shared" si="19"/>
        <v>Oct</v>
      </c>
      <c r="D189" s="32" t="str">
        <f t="shared" si="20"/>
        <v>Buy</v>
      </c>
      <c r="E189" s="35">
        <v>400</v>
      </c>
      <c r="F189" s="36"/>
      <c r="G189" s="38"/>
      <c r="H189" s="37">
        <v>31.77</v>
      </c>
      <c r="I189" s="32"/>
      <c r="J189" s="37">
        <v>10279.77</v>
      </c>
    </row>
    <row r="190" spans="1:12" x14ac:dyDescent="0.4">
      <c r="A190" s="32" t="s">
        <v>70</v>
      </c>
      <c r="B190" s="39">
        <v>44489</v>
      </c>
      <c r="C190" s="34" t="str">
        <f t="shared" si="19"/>
        <v>Oct</v>
      </c>
      <c r="D190" s="32" t="str">
        <f t="shared" si="20"/>
        <v>Sell</v>
      </c>
      <c r="E190" s="40">
        <v>-10000</v>
      </c>
      <c r="F190" s="32"/>
      <c r="G190" s="32"/>
      <c r="H190" s="41">
        <v>29.95</v>
      </c>
      <c r="I190" s="32"/>
      <c r="J190" s="41">
        <v>-6920.05</v>
      </c>
    </row>
    <row r="191" spans="1:12" x14ac:dyDescent="0.4">
      <c r="A191" s="38" t="s">
        <v>79</v>
      </c>
      <c r="B191" s="33">
        <v>44489</v>
      </c>
      <c r="C191" s="46" t="str">
        <f t="shared" si="19"/>
        <v>Oct</v>
      </c>
      <c r="D191" s="38" t="str">
        <f t="shared" si="20"/>
        <v>Sell</v>
      </c>
      <c r="E191" s="35">
        <v>-390</v>
      </c>
      <c r="F191" s="36"/>
      <c r="G191" s="38"/>
      <c r="H191" s="37">
        <v>29.95</v>
      </c>
      <c r="I191" s="38"/>
      <c r="J191" s="37">
        <v>-5786.9</v>
      </c>
    </row>
    <row r="192" spans="1:12" x14ac:dyDescent="0.4">
      <c r="A192" s="32" t="s">
        <v>80</v>
      </c>
      <c r="B192" s="33">
        <v>44489</v>
      </c>
      <c r="C192" s="34" t="str">
        <f t="shared" si="19"/>
        <v>Oct</v>
      </c>
      <c r="D192" s="32" t="str">
        <f t="shared" si="20"/>
        <v>Sell</v>
      </c>
      <c r="E192" s="35">
        <v>-2580</v>
      </c>
      <c r="F192" s="36"/>
      <c r="G192" s="32"/>
      <c r="H192" s="37">
        <v>29.95</v>
      </c>
      <c r="I192" s="32"/>
      <c r="J192" s="37">
        <v>-5517.05</v>
      </c>
    </row>
    <row r="193" spans="1:13" x14ac:dyDescent="0.4">
      <c r="A193" s="32" t="s">
        <v>82</v>
      </c>
      <c r="B193" s="33">
        <v>44490</v>
      </c>
      <c r="C193" s="34" t="str">
        <f t="shared" si="19"/>
        <v>Oct</v>
      </c>
      <c r="D193" s="32" t="str">
        <f t="shared" si="20"/>
        <v>Buy</v>
      </c>
      <c r="E193" s="35">
        <v>2580</v>
      </c>
      <c r="F193" s="36"/>
      <c r="G193" s="38"/>
      <c r="H193" s="37">
        <v>29.95</v>
      </c>
      <c r="I193" s="32"/>
      <c r="J193" s="37">
        <v>9059.9500000000007</v>
      </c>
    </row>
    <row r="194" spans="1:13" x14ac:dyDescent="0.4">
      <c r="A194" s="32" t="s">
        <v>90</v>
      </c>
      <c r="B194" s="33">
        <v>44490</v>
      </c>
      <c r="C194" s="34" t="str">
        <f t="shared" si="19"/>
        <v>Oct</v>
      </c>
      <c r="D194" s="32" t="str">
        <f t="shared" si="20"/>
        <v>Buy</v>
      </c>
      <c r="E194" s="35">
        <v>253</v>
      </c>
      <c r="F194" s="43"/>
      <c r="G194" s="38"/>
      <c r="H194" s="37">
        <v>31.12</v>
      </c>
      <c r="I194" s="32"/>
      <c r="J194" s="37">
        <v>10068.9</v>
      </c>
      <c r="M194" s="10"/>
    </row>
    <row r="195" spans="1:13" x14ac:dyDescent="0.4">
      <c r="A195" s="32" t="s">
        <v>64</v>
      </c>
      <c r="B195" s="39">
        <v>44491</v>
      </c>
      <c r="C195" s="34" t="str">
        <f t="shared" si="19"/>
        <v>Oct</v>
      </c>
      <c r="D195" s="32" t="str">
        <f t="shared" si="20"/>
        <v>Sell</v>
      </c>
      <c r="E195" s="40">
        <v>-1800</v>
      </c>
      <c r="F195" s="32"/>
      <c r="G195" s="32"/>
      <c r="H195" s="41">
        <v>29.95</v>
      </c>
      <c r="I195" s="32"/>
      <c r="J195" s="41">
        <v>-103.25</v>
      </c>
    </row>
    <row r="196" spans="1:13" hidden="1" x14ac:dyDescent="0.4">
      <c r="G196" s="13" t="s">
        <v>7</v>
      </c>
      <c r="H196" s="14">
        <f>SUM(H185:H195)</f>
        <v>332.43999999999994</v>
      </c>
      <c r="I196" s="13"/>
      <c r="J196" s="14">
        <f>SUM(J185:J195)</f>
        <v>-10534.49</v>
      </c>
    </row>
    <row r="197" spans="1:13" hidden="1" x14ac:dyDescent="0.4"/>
    <row r="198" spans="1:13" hidden="1" x14ac:dyDescent="0.4">
      <c r="B198" s="25" t="s">
        <v>24</v>
      </c>
      <c r="C198" s="20"/>
    </row>
    <row r="199" spans="1:13" hidden="1" x14ac:dyDescent="0.4">
      <c r="A199" s="9" t="s">
        <v>51</v>
      </c>
      <c r="B199" s="26" t="s">
        <v>8</v>
      </c>
      <c r="C199" s="21" t="s">
        <v>50</v>
      </c>
      <c r="D199" s="9" t="s">
        <v>4</v>
      </c>
      <c r="E199" s="15" t="s">
        <v>5</v>
      </c>
      <c r="H199" s="10" t="s">
        <v>0</v>
      </c>
      <c r="J199" s="10" t="s">
        <v>1</v>
      </c>
    </row>
    <row r="200" spans="1:13" x14ac:dyDescent="0.4">
      <c r="A200" s="32" t="s">
        <v>72</v>
      </c>
      <c r="B200" s="39">
        <v>44491</v>
      </c>
      <c r="C200" s="34" t="str">
        <f>TEXT(B200, "mmm")</f>
        <v>Oct</v>
      </c>
      <c r="D200" s="32" t="str">
        <f>IF(J200&gt;0,"Buy","Sell")</f>
        <v>Buy</v>
      </c>
      <c r="E200" s="40">
        <v>727</v>
      </c>
      <c r="F200" s="42"/>
      <c r="G200" s="32"/>
      <c r="H200" s="41">
        <v>29.95</v>
      </c>
      <c r="I200" s="32"/>
      <c r="J200" s="41">
        <v>5024.4399999999996</v>
      </c>
    </row>
    <row r="201" spans="1:13" hidden="1" x14ac:dyDescent="0.4">
      <c r="G201" s="13" t="s">
        <v>7</v>
      </c>
      <c r="H201" s="14">
        <f>H200</f>
        <v>29.95</v>
      </c>
      <c r="I201" s="13"/>
      <c r="J201" s="14">
        <f>J200</f>
        <v>5024.4399999999996</v>
      </c>
    </row>
    <row r="202" spans="1:13" hidden="1" x14ac:dyDescent="0.4"/>
    <row r="203" spans="1:13" hidden="1" x14ac:dyDescent="0.4">
      <c r="B203" s="25" t="s">
        <v>67</v>
      </c>
      <c r="C203" s="20"/>
    </row>
    <row r="204" spans="1:13" hidden="1" x14ac:dyDescent="0.4">
      <c r="A204" s="9" t="s">
        <v>51</v>
      </c>
      <c r="B204" s="26" t="s">
        <v>8</v>
      </c>
      <c r="C204" s="21" t="s">
        <v>50</v>
      </c>
      <c r="D204" s="9" t="s">
        <v>4</v>
      </c>
      <c r="E204" s="15" t="s">
        <v>5</v>
      </c>
      <c r="H204" s="10" t="s">
        <v>0</v>
      </c>
      <c r="J204" s="10" t="s">
        <v>1</v>
      </c>
    </row>
    <row r="205" spans="1:13" x14ac:dyDescent="0.4">
      <c r="A205" s="32" t="s">
        <v>81</v>
      </c>
      <c r="B205" s="33">
        <v>44491</v>
      </c>
      <c r="C205" s="34" t="str">
        <f t="shared" ref="C205:C216" si="21">TEXT(B205, "mmm")</f>
        <v>Oct</v>
      </c>
      <c r="D205" s="32" t="str">
        <f>IF(J205&gt;0,"Buy","Sell")</f>
        <v>Buy</v>
      </c>
      <c r="E205" s="35">
        <v>100</v>
      </c>
      <c r="F205" s="36"/>
      <c r="G205" s="32"/>
      <c r="H205" s="37">
        <v>29.95</v>
      </c>
      <c r="I205" s="32"/>
      <c r="J205" s="37">
        <v>9418.9500000000007</v>
      </c>
    </row>
    <row r="206" spans="1:13" x14ac:dyDescent="0.4">
      <c r="A206" s="32" t="s">
        <v>78</v>
      </c>
      <c r="B206" s="33">
        <v>44494</v>
      </c>
      <c r="C206" s="34" t="str">
        <f t="shared" si="21"/>
        <v>Oct</v>
      </c>
      <c r="D206" s="32" t="str">
        <f>IF(J206&gt;0,"Buy","Sell")</f>
        <v>Sell</v>
      </c>
      <c r="E206" s="35">
        <v>-1423</v>
      </c>
      <c r="F206" s="36"/>
      <c r="G206" s="32"/>
      <c r="H206" s="37">
        <v>29.95</v>
      </c>
      <c r="I206" s="38"/>
      <c r="J206" s="37">
        <v>-7568.87</v>
      </c>
    </row>
    <row r="207" spans="1:13" x14ac:dyDescent="0.4">
      <c r="A207" s="32" t="s">
        <v>64</v>
      </c>
      <c r="B207" s="39">
        <v>44495</v>
      </c>
      <c r="C207" s="34" t="str">
        <f t="shared" si="21"/>
        <v>Oct</v>
      </c>
      <c r="D207" s="32" t="str">
        <f>IF(J207&gt;0,"Buy","Sell")</f>
        <v>Sell</v>
      </c>
      <c r="E207" s="40">
        <v>-75200</v>
      </c>
      <c r="F207" s="32"/>
      <c r="G207" s="32"/>
      <c r="H207" s="41">
        <v>0</v>
      </c>
      <c r="I207" s="32"/>
      <c r="J207" s="41">
        <v>-5564.8</v>
      </c>
    </row>
    <row r="208" spans="1:13" x14ac:dyDescent="0.4">
      <c r="A208" s="32" t="s">
        <v>65</v>
      </c>
      <c r="B208" s="39">
        <v>44495</v>
      </c>
      <c r="C208" s="34" t="str">
        <f t="shared" si="21"/>
        <v>Oct</v>
      </c>
      <c r="D208" s="32" t="str">
        <f>IF(J208&gt;0,"Buy","Sell")</f>
        <v>Sell</v>
      </c>
      <c r="E208" s="40">
        <v>-1156</v>
      </c>
      <c r="F208" s="32"/>
      <c r="G208" s="32"/>
      <c r="H208" s="41">
        <v>37.93</v>
      </c>
      <c r="I208" s="32"/>
      <c r="J208" s="41">
        <v>-12197.65</v>
      </c>
    </row>
    <row r="209" spans="1:10" x14ac:dyDescent="0.4">
      <c r="A209" s="32" t="s">
        <v>80</v>
      </c>
      <c r="B209" s="33">
        <v>44495</v>
      </c>
      <c r="C209" s="34" t="str">
        <f t="shared" si="21"/>
        <v>Oct</v>
      </c>
      <c r="D209" s="32" t="str">
        <f>IF(J209&gt;0,"Buy","Sell")</f>
        <v>Sell</v>
      </c>
      <c r="E209" s="35">
        <v>-3236</v>
      </c>
      <c r="F209" s="36"/>
      <c r="G209" s="32"/>
      <c r="H209" s="37">
        <v>29.95</v>
      </c>
      <c r="I209" s="32"/>
      <c r="J209" s="37">
        <v>-7315.77</v>
      </c>
    </row>
    <row r="210" spans="1:10" x14ac:dyDescent="0.4">
      <c r="A210" s="32" t="s">
        <v>52</v>
      </c>
      <c r="B210" s="39">
        <v>44496</v>
      </c>
      <c r="C210" s="34" t="str">
        <f t="shared" si="21"/>
        <v>Oct</v>
      </c>
      <c r="D210" s="32" t="s">
        <v>6</v>
      </c>
      <c r="E210" s="40">
        <v>860</v>
      </c>
      <c r="F210" s="32"/>
      <c r="G210" s="32"/>
      <c r="H210" s="41">
        <v>29.95</v>
      </c>
      <c r="I210" s="32"/>
      <c r="J210" s="41">
        <v>5035.1499999999996</v>
      </c>
    </row>
    <row r="211" spans="1:10" x14ac:dyDescent="0.4">
      <c r="A211" s="32" t="s">
        <v>77</v>
      </c>
      <c r="B211" s="33">
        <v>44496</v>
      </c>
      <c r="C211" s="34" t="str">
        <f t="shared" si="21"/>
        <v>Oct</v>
      </c>
      <c r="D211" s="32" t="str">
        <f t="shared" ref="D211:D216" si="22">IF(J211&gt;0,"Buy","Sell")</f>
        <v>Sell</v>
      </c>
      <c r="E211" s="35">
        <v>-671</v>
      </c>
      <c r="F211" s="43"/>
      <c r="G211" s="32"/>
      <c r="H211" s="37">
        <v>29.95</v>
      </c>
      <c r="I211" s="38"/>
      <c r="J211" s="37">
        <v>-6398.23</v>
      </c>
    </row>
    <row r="212" spans="1:10" x14ac:dyDescent="0.4">
      <c r="A212" s="32" t="s">
        <v>90</v>
      </c>
      <c r="B212" s="33">
        <v>44496</v>
      </c>
      <c r="C212" s="34" t="str">
        <f t="shared" si="21"/>
        <v>Oct</v>
      </c>
      <c r="D212" s="32" t="str">
        <f t="shared" si="22"/>
        <v>Buy</v>
      </c>
      <c r="E212" s="35">
        <v>255</v>
      </c>
      <c r="F212" s="36"/>
      <c r="G212" s="38"/>
      <c r="H212" s="37">
        <v>29.95</v>
      </c>
      <c r="I212" s="32"/>
      <c r="J212" s="37">
        <v>10015.49</v>
      </c>
    </row>
    <row r="213" spans="1:10" x14ac:dyDescent="0.4">
      <c r="A213" s="32" t="s">
        <v>65</v>
      </c>
      <c r="B213" s="39">
        <v>44497</v>
      </c>
      <c r="C213" s="34" t="str">
        <f t="shared" si="21"/>
        <v>Oct</v>
      </c>
      <c r="D213" s="32" t="str">
        <f t="shared" si="22"/>
        <v>Buy</v>
      </c>
      <c r="E213" s="40">
        <v>1210</v>
      </c>
      <c r="F213" s="32"/>
      <c r="G213" s="32"/>
      <c r="H213" s="41">
        <v>37.840000000000003</v>
      </c>
      <c r="I213" s="32"/>
      <c r="J213" s="41">
        <v>12246.74</v>
      </c>
    </row>
    <row r="214" spans="1:10" x14ac:dyDescent="0.4">
      <c r="A214" s="32" t="s">
        <v>77</v>
      </c>
      <c r="B214" s="33">
        <v>44497</v>
      </c>
      <c r="C214" s="34" t="str">
        <f t="shared" si="21"/>
        <v>Oct</v>
      </c>
      <c r="D214" s="32" t="str">
        <f t="shared" si="22"/>
        <v>Buy</v>
      </c>
      <c r="E214" s="35">
        <v>724</v>
      </c>
      <c r="F214" s="36"/>
      <c r="G214" s="32"/>
      <c r="H214" s="37">
        <v>29.95</v>
      </c>
      <c r="I214" s="38"/>
      <c r="J214" s="37">
        <v>6422.87</v>
      </c>
    </row>
    <row r="215" spans="1:10" x14ac:dyDescent="0.4">
      <c r="A215" s="32" t="s">
        <v>81</v>
      </c>
      <c r="B215" s="33">
        <v>44497</v>
      </c>
      <c r="C215" s="34" t="str">
        <f t="shared" si="21"/>
        <v>Oct</v>
      </c>
      <c r="D215" s="32" t="str">
        <f t="shared" si="22"/>
        <v>Buy</v>
      </c>
      <c r="E215" s="35">
        <v>118</v>
      </c>
      <c r="F215" s="36"/>
      <c r="G215" s="32"/>
      <c r="H215" s="37">
        <v>33.92</v>
      </c>
      <c r="I215" s="32"/>
      <c r="J215" s="37">
        <v>10977.24</v>
      </c>
    </row>
    <row r="216" spans="1:10" x14ac:dyDescent="0.4">
      <c r="A216" s="32" t="s">
        <v>69</v>
      </c>
      <c r="B216" s="39">
        <v>44498</v>
      </c>
      <c r="C216" s="34" t="str">
        <f t="shared" si="21"/>
        <v>Oct</v>
      </c>
      <c r="D216" s="32" t="str">
        <f t="shared" si="22"/>
        <v>Buy</v>
      </c>
      <c r="E216" s="40">
        <v>2470</v>
      </c>
      <c r="F216" s="32"/>
      <c r="G216" s="32"/>
      <c r="H216" s="45">
        <v>31.09</v>
      </c>
      <c r="I216" s="32"/>
      <c r="J216" s="41">
        <v>10059.290000000001</v>
      </c>
    </row>
    <row r="217" spans="1:10" hidden="1" x14ac:dyDescent="0.4">
      <c r="G217" s="13" t="s">
        <v>7</v>
      </c>
      <c r="H217" s="14">
        <f>SUM(H205:H216)</f>
        <v>350.42999999999995</v>
      </c>
      <c r="I217" s="13"/>
      <c r="J217" s="14">
        <f>SUM(J205:J216)</f>
        <v>25130.410000000003</v>
      </c>
    </row>
    <row r="218" spans="1:10" hidden="1" x14ac:dyDescent="0.4"/>
    <row r="219" spans="1:10" hidden="1" x14ac:dyDescent="0.4">
      <c r="B219" s="25" t="s">
        <v>25</v>
      </c>
      <c r="C219" s="20"/>
    </row>
    <row r="220" spans="1:10" hidden="1" x14ac:dyDescent="0.4">
      <c r="A220" s="9" t="s">
        <v>51</v>
      </c>
      <c r="B220" s="26" t="s">
        <v>8</v>
      </c>
      <c r="C220" s="21" t="s">
        <v>50</v>
      </c>
      <c r="D220" s="9" t="s">
        <v>4</v>
      </c>
      <c r="E220" s="15" t="s">
        <v>5</v>
      </c>
      <c r="H220" s="10" t="s">
        <v>0</v>
      </c>
      <c r="J220" s="10" t="s">
        <v>1</v>
      </c>
    </row>
    <row r="221" spans="1:10" x14ac:dyDescent="0.4">
      <c r="A221" s="32" t="s">
        <v>90</v>
      </c>
      <c r="B221" s="33">
        <v>44498</v>
      </c>
      <c r="C221" s="34" t="str">
        <f>TEXT(B221, "mmm")</f>
        <v>Oct</v>
      </c>
      <c r="D221" s="32" t="str">
        <f>IF(J221&gt;0,"Buy","Sell")</f>
        <v>Buy</v>
      </c>
      <c r="E221" s="35">
        <v>260</v>
      </c>
      <c r="F221" s="36"/>
      <c r="G221" s="38"/>
      <c r="H221" s="37">
        <v>31.03</v>
      </c>
      <c r="I221" s="32"/>
      <c r="J221" s="37">
        <v>10041.030000000001</v>
      </c>
    </row>
    <row r="222" spans="1:10" hidden="1" x14ac:dyDescent="0.4">
      <c r="G222" s="13" t="s">
        <v>7</v>
      </c>
      <c r="H222" s="31">
        <f>H221</f>
        <v>31.03</v>
      </c>
      <c r="I222" s="13"/>
      <c r="J222" s="14">
        <f>J221</f>
        <v>10041.030000000001</v>
      </c>
    </row>
    <row r="223" spans="1:10" hidden="1" x14ac:dyDescent="0.4"/>
    <row r="224" spans="1:10" hidden="1" x14ac:dyDescent="0.4">
      <c r="B224" s="25" t="s">
        <v>26</v>
      </c>
      <c r="C224" s="20"/>
    </row>
    <row r="225" spans="1:10" hidden="1" x14ac:dyDescent="0.4">
      <c r="A225" s="9" t="s">
        <v>51</v>
      </c>
      <c r="B225" s="26" t="s">
        <v>8</v>
      </c>
      <c r="C225" s="21" t="s">
        <v>50</v>
      </c>
      <c r="D225" s="9" t="s">
        <v>4</v>
      </c>
      <c r="E225" s="15" t="s">
        <v>5</v>
      </c>
      <c r="H225" s="10" t="s">
        <v>0</v>
      </c>
      <c r="J225" s="10" t="s">
        <v>1</v>
      </c>
    </row>
    <row r="226" spans="1:10" x14ac:dyDescent="0.4">
      <c r="A226" s="32" t="s">
        <v>72</v>
      </c>
      <c r="B226" s="39">
        <v>44501</v>
      </c>
      <c r="C226" s="34" t="str">
        <f t="shared" ref="C226:C264" si="23">TEXT(B226, "mmm")</f>
        <v>Nov</v>
      </c>
      <c r="D226" s="32" t="str">
        <f>IF(J226&gt;0,"Buy","Sell")</f>
        <v>Sell</v>
      </c>
      <c r="E226" s="40">
        <v>-662</v>
      </c>
      <c r="F226" s="42"/>
      <c r="G226" s="32"/>
      <c r="H226" s="41">
        <v>29.95</v>
      </c>
      <c r="I226" s="32"/>
      <c r="J226" s="41">
        <v>-4974.7700000000004</v>
      </c>
    </row>
    <row r="227" spans="1:10" x14ac:dyDescent="0.4">
      <c r="A227" s="32" t="s">
        <v>88</v>
      </c>
      <c r="B227" s="33">
        <v>44501</v>
      </c>
      <c r="C227" s="34" t="str">
        <f t="shared" si="23"/>
        <v>Nov</v>
      </c>
      <c r="D227" s="32" t="str">
        <f>IF(J227&gt;0,"Buy","Sell")</f>
        <v>Buy</v>
      </c>
      <c r="E227" s="35">
        <v>1250</v>
      </c>
      <c r="F227" s="36"/>
      <c r="G227" s="38"/>
      <c r="H227" s="37">
        <v>93.65</v>
      </c>
      <c r="I227" s="32"/>
      <c r="J227" s="37">
        <v>30306.15</v>
      </c>
    </row>
    <row r="228" spans="1:10" x14ac:dyDescent="0.4">
      <c r="A228" s="32" t="s">
        <v>68</v>
      </c>
      <c r="B228" s="39">
        <v>44502</v>
      </c>
      <c r="C228" s="34" t="str">
        <f t="shared" si="23"/>
        <v>Nov</v>
      </c>
      <c r="D228" s="32" t="str">
        <f>IF(J228&gt;0,"Buy","Sell")</f>
        <v>Buy</v>
      </c>
      <c r="E228" s="40">
        <v>1104</v>
      </c>
      <c r="F228" s="32"/>
      <c r="G228" s="32"/>
      <c r="H228" s="41">
        <v>29.95</v>
      </c>
      <c r="I228" s="32"/>
      <c r="J228" s="41">
        <v>5020.03</v>
      </c>
    </row>
    <row r="229" spans="1:10" x14ac:dyDescent="0.4">
      <c r="A229" s="32" t="s">
        <v>77</v>
      </c>
      <c r="B229" s="33">
        <v>44503</v>
      </c>
      <c r="C229" s="34" t="str">
        <f t="shared" si="23"/>
        <v>Nov</v>
      </c>
      <c r="D229" s="32" t="str">
        <f>IF(J229&gt;0,"Buy","Sell")</f>
        <v>Sell</v>
      </c>
      <c r="E229" s="35">
        <v>-724</v>
      </c>
      <c r="F229" s="36"/>
      <c r="G229" s="32"/>
      <c r="H229" s="37">
        <v>29.95</v>
      </c>
      <c r="I229" s="38"/>
      <c r="J229" s="37">
        <v>-7058.01</v>
      </c>
    </row>
    <row r="230" spans="1:10" x14ac:dyDescent="0.4">
      <c r="A230" s="32" t="s">
        <v>54</v>
      </c>
      <c r="B230" s="39">
        <v>44504</v>
      </c>
      <c r="C230" s="34" t="str">
        <f t="shared" si="23"/>
        <v>Nov</v>
      </c>
      <c r="D230" s="32" t="s">
        <v>18</v>
      </c>
      <c r="E230" s="40">
        <v>-5140</v>
      </c>
      <c r="F230" s="32"/>
      <c r="G230" s="32"/>
      <c r="H230" s="41">
        <v>29.95</v>
      </c>
      <c r="I230" s="32"/>
      <c r="J230" s="41">
        <v>-6060.95</v>
      </c>
    </row>
    <row r="231" spans="1:10" x14ac:dyDescent="0.4">
      <c r="A231" s="32" t="s">
        <v>58</v>
      </c>
      <c r="B231" s="39">
        <v>44504</v>
      </c>
      <c r="C231" s="34" t="str">
        <f t="shared" si="23"/>
        <v>Nov</v>
      </c>
      <c r="D231" s="32" t="str">
        <f>IF(J231&gt;0,"Buy","Sell")</f>
        <v>Buy</v>
      </c>
      <c r="E231" s="40">
        <v>4504</v>
      </c>
      <c r="F231" s="32"/>
      <c r="G231" s="32"/>
      <c r="H231" s="41">
        <v>29.95</v>
      </c>
      <c r="I231" s="32"/>
      <c r="J231" s="41">
        <v>6020.27</v>
      </c>
    </row>
    <row r="232" spans="1:10" x14ac:dyDescent="0.4">
      <c r="A232" s="32" t="s">
        <v>70</v>
      </c>
      <c r="B232" s="39">
        <v>44504</v>
      </c>
      <c r="C232" s="34" t="str">
        <f t="shared" si="23"/>
        <v>Nov</v>
      </c>
      <c r="D232" s="32" t="str">
        <f>IF(J232&gt;0,"Buy","Sell")</f>
        <v>Sell</v>
      </c>
      <c r="E232" s="40">
        <v>-4615</v>
      </c>
      <c r="F232" s="32"/>
      <c r="G232" s="32"/>
      <c r="H232" s="41">
        <v>29.95</v>
      </c>
      <c r="I232" s="32"/>
      <c r="J232" s="41">
        <v>-5000.3999999999996</v>
      </c>
    </row>
    <row r="233" spans="1:10" x14ac:dyDescent="0.4">
      <c r="A233" s="32" t="s">
        <v>81</v>
      </c>
      <c r="B233" s="33">
        <v>44504</v>
      </c>
      <c r="C233" s="34" t="str">
        <f t="shared" si="23"/>
        <v>Nov</v>
      </c>
      <c r="D233" s="32" t="str">
        <f>IF(J233&gt;0,"Buy","Sell")</f>
        <v>Buy</v>
      </c>
      <c r="E233" s="35">
        <v>113</v>
      </c>
      <c r="F233" s="36"/>
      <c r="G233" s="32"/>
      <c r="H233" s="37">
        <v>31.08</v>
      </c>
      <c r="I233" s="32"/>
      <c r="J233" s="37">
        <v>10054.18</v>
      </c>
    </row>
    <row r="234" spans="1:10" x14ac:dyDescent="0.4">
      <c r="A234" s="32" t="s">
        <v>82</v>
      </c>
      <c r="B234" s="33">
        <v>44504</v>
      </c>
      <c r="C234" s="34" t="str">
        <f t="shared" si="23"/>
        <v>Nov</v>
      </c>
      <c r="D234" s="32" t="str">
        <f>IF(J234&gt;0,"Buy","Sell")</f>
        <v>Sell</v>
      </c>
      <c r="E234" s="35">
        <v>-2580</v>
      </c>
      <c r="F234" s="36"/>
      <c r="G234" s="38"/>
      <c r="H234" s="37">
        <v>29.95</v>
      </c>
      <c r="I234" s="32"/>
      <c r="J234" s="37">
        <v>-9903.0499999999993</v>
      </c>
    </row>
    <row r="235" spans="1:10" x14ac:dyDescent="0.4">
      <c r="A235" s="32" t="s">
        <v>56</v>
      </c>
      <c r="B235" s="39">
        <v>44505</v>
      </c>
      <c r="C235" s="34" t="str">
        <f t="shared" si="23"/>
        <v>Nov</v>
      </c>
      <c r="D235" s="32" t="s">
        <v>18</v>
      </c>
      <c r="E235" s="40">
        <v>-69</v>
      </c>
      <c r="F235" s="32"/>
      <c r="G235" s="32"/>
      <c r="H235" s="41">
        <v>29.95</v>
      </c>
      <c r="I235" s="32"/>
      <c r="J235" s="41">
        <v>-6283.55</v>
      </c>
    </row>
    <row r="236" spans="1:10" x14ac:dyDescent="0.4">
      <c r="A236" s="32" t="s">
        <v>75</v>
      </c>
      <c r="B236" s="33">
        <v>44508</v>
      </c>
      <c r="C236" s="34" t="str">
        <f t="shared" si="23"/>
        <v>Nov</v>
      </c>
      <c r="D236" s="32" t="str">
        <f t="shared" ref="D236:D243" si="24">IF(J236&gt;0,"Buy","Sell")</f>
        <v>Sell</v>
      </c>
      <c r="E236" s="35">
        <v>-214</v>
      </c>
      <c r="F236" s="43"/>
      <c r="G236" s="32"/>
      <c r="H236" s="37">
        <v>29.95</v>
      </c>
      <c r="I236" s="38"/>
      <c r="J236" s="37">
        <v>-5484.83</v>
      </c>
    </row>
    <row r="237" spans="1:10" x14ac:dyDescent="0.4">
      <c r="A237" s="32" t="s">
        <v>72</v>
      </c>
      <c r="B237" s="39">
        <v>44509</v>
      </c>
      <c r="C237" s="34" t="str">
        <f t="shared" si="23"/>
        <v>Nov</v>
      </c>
      <c r="D237" s="32" t="str">
        <f t="shared" si="24"/>
        <v>Sell</v>
      </c>
      <c r="E237" s="40">
        <v>-640</v>
      </c>
      <c r="F237" s="42"/>
      <c r="G237" s="32"/>
      <c r="H237" s="41">
        <v>29.95</v>
      </c>
      <c r="I237" s="32"/>
      <c r="J237" s="41">
        <v>-4981.25</v>
      </c>
    </row>
    <row r="238" spans="1:10" x14ac:dyDescent="0.4">
      <c r="A238" s="32" t="s">
        <v>70</v>
      </c>
      <c r="B238" s="39">
        <v>44510</v>
      </c>
      <c r="C238" s="34" t="str">
        <f t="shared" si="23"/>
        <v>Nov</v>
      </c>
      <c r="D238" s="32" t="str">
        <f t="shared" si="24"/>
        <v>Buy</v>
      </c>
      <c r="E238" s="40">
        <v>6700</v>
      </c>
      <c r="F238" s="32"/>
      <c r="G238" s="32"/>
      <c r="H238" s="41">
        <v>29.95</v>
      </c>
      <c r="I238" s="32"/>
      <c r="J238" s="41">
        <v>6964.45</v>
      </c>
    </row>
    <row r="239" spans="1:10" x14ac:dyDescent="0.4">
      <c r="A239" s="32" t="s">
        <v>76</v>
      </c>
      <c r="B239" s="33">
        <v>44510</v>
      </c>
      <c r="C239" s="34" t="str">
        <f t="shared" si="23"/>
        <v>Nov</v>
      </c>
      <c r="D239" s="32" t="str">
        <f t="shared" si="24"/>
        <v>Buy</v>
      </c>
      <c r="E239" s="35">
        <v>10000</v>
      </c>
      <c r="F239" s="36"/>
      <c r="G239" s="32"/>
      <c r="H239" s="37">
        <v>29.95</v>
      </c>
      <c r="I239" s="38"/>
      <c r="J239" s="37">
        <v>5429.95</v>
      </c>
    </row>
    <row r="240" spans="1:10" x14ac:dyDescent="0.4">
      <c r="A240" s="32" t="s">
        <v>58</v>
      </c>
      <c r="B240" s="39">
        <v>44511</v>
      </c>
      <c r="C240" s="34" t="str">
        <f t="shared" si="23"/>
        <v>Nov</v>
      </c>
      <c r="D240" s="32" t="str">
        <f t="shared" si="24"/>
        <v>Buy</v>
      </c>
      <c r="E240" s="40">
        <v>4581</v>
      </c>
      <c r="F240" s="32"/>
      <c r="G240" s="32"/>
      <c r="H240" s="41">
        <v>29.95</v>
      </c>
      <c r="I240" s="32"/>
      <c r="J240" s="41">
        <v>5779.11</v>
      </c>
    </row>
    <row r="241" spans="1:12" x14ac:dyDescent="0.4">
      <c r="A241" s="32" t="s">
        <v>62</v>
      </c>
      <c r="B241" s="39">
        <v>44511</v>
      </c>
      <c r="C241" s="34" t="str">
        <f t="shared" si="23"/>
        <v>Nov</v>
      </c>
      <c r="D241" s="32" t="str">
        <f t="shared" si="24"/>
        <v>Buy</v>
      </c>
      <c r="E241" s="40">
        <v>350</v>
      </c>
      <c r="F241" s="32"/>
      <c r="G241" s="32"/>
      <c r="H241" s="41">
        <v>29.95</v>
      </c>
      <c r="I241" s="32"/>
      <c r="J241" s="41">
        <v>6651.95</v>
      </c>
    </row>
    <row r="242" spans="1:12" x14ac:dyDescent="0.4">
      <c r="A242" s="32" t="s">
        <v>65</v>
      </c>
      <c r="B242" s="39">
        <v>44511</v>
      </c>
      <c r="C242" s="34" t="str">
        <f t="shared" si="23"/>
        <v>Nov</v>
      </c>
      <c r="D242" s="32" t="str">
        <f t="shared" si="24"/>
        <v>Buy</v>
      </c>
      <c r="E242" s="40">
        <v>520</v>
      </c>
      <c r="F242" s="32"/>
      <c r="G242" s="32"/>
      <c r="H242" s="41">
        <v>29.95</v>
      </c>
      <c r="I242" s="32"/>
      <c r="J242" s="41">
        <v>5006.3500000000004</v>
      </c>
    </row>
    <row r="243" spans="1:12" x14ac:dyDescent="0.4">
      <c r="A243" s="32" t="s">
        <v>70</v>
      </c>
      <c r="B243" s="39">
        <v>44511</v>
      </c>
      <c r="C243" s="34" t="str">
        <f t="shared" si="23"/>
        <v>Nov</v>
      </c>
      <c r="D243" s="32" t="str">
        <f t="shared" si="24"/>
        <v>Buy</v>
      </c>
      <c r="E243" s="40">
        <v>5155</v>
      </c>
      <c r="F243" s="32"/>
      <c r="G243" s="32"/>
      <c r="H243" s="41">
        <v>29.95</v>
      </c>
      <c r="I243" s="32"/>
      <c r="J243" s="41">
        <v>5030.3</v>
      </c>
    </row>
    <row r="244" spans="1:12" x14ac:dyDescent="0.4">
      <c r="A244" s="32" t="s">
        <v>55</v>
      </c>
      <c r="B244" s="39">
        <v>44512</v>
      </c>
      <c r="C244" s="34" t="str">
        <f t="shared" si="23"/>
        <v>Nov</v>
      </c>
      <c r="D244" s="32" t="s">
        <v>6</v>
      </c>
      <c r="E244" s="40">
        <v>165</v>
      </c>
      <c r="F244" s="32"/>
      <c r="G244" s="32"/>
      <c r="H244" s="41">
        <v>29.95</v>
      </c>
      <c r="I244" s="32"/>
      <c r="J244" s="41">
        <v>5022.8500000000004</v>
      </c>
    </row>
    <row r="245" spans="1:12" x14ac:dyDescent="0.4">
      <c r="A245" s="32" t="s">
        <v>72</v>
      </c>
      <c r="B245" s="39">
        <v>44512</v>
      </c>
      <c r="C245" s="34" t="str">
        <f t="shared" si="23"/>
        <v>Nov</v>
      </c>
      <c r="D245" s="32" t="str">
        <f t="shared" ref="D245:D254" si="25">IF(J245&gt;0,"Buy","Sell")</f>
        <v>Sell</v>
      </c>
      <c r="E245" s="40">
        <v>-626</v>
      </c>
      <c r="F245" s="42"/>
      <c r="G245" s="32"/>
      <c r="H245" s="41">
        <v>29.95</v>
      </c>
      <c r="I245" s="32"/>
      <c r="J245" s="41">
        <v>-4990.57</v>
      </c>
      <c r="L245" s="10"/>
    </row>
    <row r="246" spans="1:12" x14ac:dyDescent="0.4">
      <c r="A246" s="32" t="s">
        <v>76</v>
      </c>
      <c r="B246" s="33">
        <v>44515</v>
      </c>
      <c r="C246" s="34" t="str">
        <f t="shared" si="23"/>
        <v>Nov</v>
      </c>
      <c r="D246" s="32" t="str">
        <f t="shared" si="25"/>
        <v>Buy</v>
      </c>
      <c r="E246" s="35">
        <v>9804</v>
      </c>
      <c r="F246" s="38"/>
      <c r="G246" s="32"/>
      <c r="H246" s="37">
        <v>29.95</v>
      </c>
      <c r="I246" s="38"/>
      <c r="J246" s="37">
        <v>5029.99</v>
      </c>
    </row>
    <row r="247" spans="1:12" x14ac:dyDescent="0.4">
      <c r="A247" s="32" t="s">
        <v>74</v>
      </c>
      <c r="B247" s="33">
        <v>44516</v>
      </c>
      <c r="C247" s="34" t="str">
        <f t="shared" si="23"/>
        <v>Nov</v>
      </c>
      <c r="D247" s="32" t="str">
        <f t="shared" si="25"/>
        <v>Buy</v>
      </c>
      <c r="E247" s="35">
        <v>6500</v>
      </c>
      <c r="F247" s="36"/>
      <c r="G247" s="32"/>
      <c r="H247" s="37">
        <v>35.06</v>
      </c>
      <c r="I247" s="38"/>
      <c r="J247" s="37">
        <v>11345.06</v>
      </c>
    </row>
    <row r="248" spans="1:12" x14ac:dyDescent="0.4">
      <c r="A248" s="32" t="s">
        <v>74</v>
      </c>
      <c r="B248" s="33">
        <v>44516</v>
      </c>
      <c r="C248" s="34" t="str">
        <f t="shared" si="23"/>
        <v>Nov</v>
      </c>
      <c r="D248" s="32" t="str">
        <f t="shared" si="25"/>
        <v>Sell</v>
      </c>
      <c r="E248" s="35">
        <v>-5920</v>
      </c>
      <c r="F248" s="36"/>
      <c r="G248" s="32"/>
      <c r="H248" s="37">
        <v>35.229999999999997</v>
      </c>
      <c r="I248" s="38"/>
      <c r="J248" s="37">
        <v>-11331.17</v>
      </c>
    </row>
    <row r="249" spans="1:12" x14ac:dyDescent="0.4">
      <c r="A249" s="32" t="s">
        <v>60</v>
      </c>
      <c r="B249" s="39">
        <v>44517</v>
      </c>
      <c r="C249" s="34" t="str">
        <f t="shared" si="23"/>
        <v>Nov</v>
      </c>
      <c r="D249" s="32" t="str">
        <f t="shared" si="25"/>
        <v>Buy</v>
      </c>
      <c r="E249" s="40">
        <v>101</v>
      </c>
      <c r="F249" s="32"/>
      <c r="G249" s="32"/>
      <c r="H249" s="41">
        <v>29.95</v>
      </c>
      <c r="I249" s="32"/>
      <c r="J249" s="41">
        <v>10028.950000000001</v>
      </c>
    </row>
    <row r="250" spans="1:12" x14ac:dyDescent="0.4">
      <c r="A250" s="32" t="s">
        <v>75</v>
      </c>
      <c r="B250" s="33">
        <v>44517</v>
      </c>
      <c r="C250" s="34" t="str">
        <f t="shared" si="23"/>
        <v>Nov</v>
      </c>
      <c r="D250" s="32" t="str">
        <f t="shared" si="25"/>
        <v>Buy</v>
      </c>
      <c r="E250" s="35">
        <v>240</v>
      </c>
      <c r="F250" s="36"/>
      <c r="G250" s="32"/>
      <c r="H250" s="37">
        <v>29.95</v>
      </c>
      <c r="I250" s="38"/>
      <c r="J250" s="37">
        <v>5936.35</v>
      </c>
    </row>
    <row r="251" spans="1:12" x14ac:dyDescent="0.4">
      <c r="A251" s="32" t="s">
        <v>60</v>
      </c>
      <c r="B251" s="39">
        <v>44518</v>
      </c>
      <c r="C251" s="34" t="str">
        <f t="shared" si="23"/>
        <v>Nov</v>
      </c>
      <c r="D251" s="32" t="str">
        <f t="shared" si="25"/>
        <v>Buy</v>
      </c>
      <c r="E251" s="40">
        <v>103</v>
      </c>
      <c r="F251" s="32"/>
      <c r="G251" s="32"/>
      <c r="H251" s="41">
        <v>31.16</v>
      </c>
      <c r="I251" s="32"/>
      <c r="J251" s="41">
        <v>10083.959999999999</v>
      </c>
    </row>
    <row r="252" spans="1:12" x14ac:dyDescent="0.4">
      <c r="A252" s="32" t="s">
        <v>70</v>
      </c>
      <c r="B252" s="39">
        <v>44518</v>
      </c>
      <c r="C252" s="34" t="str">
        <f t="shared" si="23"/>
        <v>Nov</v>
      </c>
      <c r="D252" s="32" t="str">
        <f t="shared" si="25"/>
        <v>Buy</v>
      </c>
      <c r="E252" s="40">
        <v>6700</v>
      </c>
      <c r="F252" s="32"/>
      <c r="G252" s="32"/>
      <c r="H252" s="41">
        <v>29.95</v>
      </c>
      <c r="I252" s="32"/>
      <c r="J252" s="41">
        <v>6193.95</v>
      </c>
    </row>
    <row r="253" spans="1:12" x14ac:dyDescent="0.4">
      <c r="A253" s="32" t="s">
        <v>64</v>
      </c>
      <c r="B253" s="39">
        <v>44519</v>
      </c>
      <c r="C253" s="34" t="str">
        <f t="shared" si="23"/>
        <v>Nov</v>
      </c>
      <c r="D253" s="32" t="str">
        <f t="shared" si="25"/>
        <v>Buy</v>
      </c>
      <c r="E253" s="40">
        <v>84220</v>
      </c>
      <c r="F253" s="32"/>
      <c r="G253" s="32"/>
      <c r="H253" s="41">
        <v>29.95</v>
      </c>
      <c r="I253" s="32"/>
      <c r="J253" s="41">
        <v>5588.47</v>
      </c>
    </row>
    <row r="254" spans="1:12" x14ac:dyDescent="0.4">
      <c r="A254" s="32" t="s">
        <v>70</v>
      </c>
      <c r="B254" s="39">
        <v>44519</v>
      </c>
      <c r="C254" s="34" t="str">
        <f t="shared" si="23"/>
        <v>Nov</v>
      </c>
      <c r="D254" s="32" t="str">
        <f t="shared" si="25"/>
        <v>Buy</v>
      </c>
      <c r="E254" s="40">
        <v>6440</v>
      </c>
      <c r="F254" s="32"/>
      <c r="G254" s="32"/>
      <c r="H254" s="41">
        <v>29.95</v>
      </c>
      <c r="I254" s="32"/>
      <c r="J254" s="41">
        <v>5600.55</v>
      </c>
    </row>
    <row r="255" spans="1:12" x14ac:dyDescent="0.4">
      <c r="A255" s="32" t="s">
        <v>54</v>
      </c>
      <c r="B255" s="39">
        <v>44525</v>
      </c>
      <c r="C255" s="34" t="str">
        <f t="shared" si="23"/>
        <v>Nov</v>
      </c>
      <c r="D255" s="32" t="s">
        <v>6</v>
      </c>
      <c r="E255" s="40">
        <v>5750</v>
      </c>
      <c r="F255" s="32"/>
      <c r="G255" s="32"/>
      <c r="H255" s="41">
        <v>29.95</v>
      </c>
      <c r="I255" s="32"/>
      <c r="J255" s="41">
        <v>6139.33</v>
      </c>
    </row>
    <row r="256" spans="1:12" x14ac:dyDescent="0.4">
      <c r="A256" s="32" t="s">
        <v>77</v>
      </c>
      <c r="B256" s="33">
        <v>44530</v>
      </c>
      <c r="C256" s="34" t="str">
        <f t="shared" si="23"/>
        <v>Nov</v>
      </c>
      <c r="D256" s="32" t="str">
        <f>IF(J256&gt;0,"Buy","Sell")</f>
        <v>Sell</v>
      </c>
      <c r="E256" s="35">
        <v>-555</v>
      </c>
      <c r="F256" s="36"/>
      <c r="G256" s="32"/>
      <c r="H256" s="37">
        <v>29.95</v>
      </c>
      <c r="I256" s="38"/>
      <c r="J256" s="37">
        <v>-5520.05</v>
      </c>
    </row>
    <row r="257" spans="1:10" x14ac:dyDescent="0.4">
      <c r="A257" s="32" t="s">
        <v>75</v>
      </c>
      <c r="B257" s="33">
        <v>44532</v>
      </c>
      <c r="C257" s="34" t="str">
        <f t="shared" si="23"/>
        <v>Dec</v>
      </c>
      <c r="D257" s="32" t="str">
        <f>IF(J257&gt;0,"Buy","Sell")</f>
        <v>Buy</v>
      </c>
      <c r="E257" s="35">
        <v>237</v>
      </c>
      <c r="F257" s="36"/>
      <c r="G257" s="32"/>
      <c r="H257" s="37">
        <v>29.95</v>
      </c>
      <c r="I257" s="38"/>
      <c r="J257" s="37">
        <v>5496.51</v>
      </c>
    </row>
    <row r="258" spans="1:10" x14ac:dyDescent="0.4">
      <c r="A258" s="32" t="s">
        <v>77</v>
      </c>
      <c r="B258" s="33">
        <v>44532</v>
      </c>
      <c r="C258" s="34" t="str">
        <f t="shared" si="23"/>
        <v>Dec</v>
      </c>
      <c r="D258" s="32" t="str">
        <f>IF(J258&gt;0,"Buy","Sell")</f>
        <v>Buy</v>
      </c>
      <c r="E258" s="35">
        <v>594</v>
      </c>
      <c r="F258" s="36"/>
      <c r="G258" s="32"/>
      <c r="H258" s="37">
        <v>29.95</v>
      </c>
      <c r="I258" s="38"/>
      <c r="J258" s="37">
        <v>5554.15</v>
      </c>
    </row>
    <row r="259" spans="1:10" x14ac:dyDescent="0.4">
      <c r="A259" s="32" t="s">
        <v>57</v>
      </c>
      <c r="B259" s="39">
        <v>44533</v>
      </c>
      <c r="C259" s="34" t="str">
        <f t="shared" si="23"/>
        <v>Dec</v>
      </c>
      <c r="D259" s="32" t="str">
        <f>IF(J259&gt;0,"Buy","Sell")</f>
        <v>Sell</v>
      </c>
      <c r="E259" s="40">
        <v>-330</v>
      </c>
      <c r="F259" s="32"/>
      <c r="G259" s="32"/>
      <c r="H259" s="41">
        <v>41.89</v>
      </c>
      <c r="I259" s="32"/>
      <c r="J259" s="41">
        <v>-13471.61</v>
      </c>
    </row>
    <row r="260" spans="1:10" x14ac:dyDescent="0.4">
      <c r="A260" s="32" t="s">
        <v>54</v>
      </c>
      <c r="B260" s="39">
        <v>44536</v>
      </c>
      <c r="C260" s="34" t="str">
        <f t="shared" si="23"/>
        <v>Dec</v>
      </c>
      <c r="D260" s="32" t="s">
        <v>6</v>
      </c>
      <c r="E260" s="40">
        <v>5350</v>
      </c>
      <c r="F260" s="32"/>
      <c r="G260" s="32"/>
      <c r="H260" s="41">
        <v>29.95</v>
      </c>
      <c r="I260" s="32"/>
      <c r="J260" s="41">
        <v>5058.95</v>
      </c>
    </row>
    <row r="261" spans="1:10" x14ac:dyDescent="0.4">
      <c r="A261" s="32" t="s">
        <v>70</v>
      </c>
      <c r="B261" s="39">
        <v>44536</v>
      </c>
      <c r="C261" s="34" t="str">
        <f t="shared" si="23"/>
        <v>Dec</v>
      </c>
      <c r="D261" s="32" t="str">
        <f>IF(J261&gt;0,"Buy","Sell")</f>
        <v>Buy</v>
      </c>
      <c r="E261" s="40">
        <v>6580</v>
      </c>
      <c r="F261" s="32"/>
      <c r="G261" s="32"/>
      <c r="H261" s="41">
        <v>29.95</v>
      </c>
      <c r="I261" s="32"/>
      <c r="J261" s="41">
        <v>5030.75</v>
      </c>
    </row>
    <row r="262" spans="1:10" x14ac:dyDescent="0.4">
      <c r="A262" s="32" t="s">
        <v>70</v>
      </c>
      <c r="B262" s="39">
        <v>44538</v>
      </c>
      <c r="C262" s="34" t="str">
        <f t="shared" si="23"/>
        <v>Dec</v>
      </c>
      <c r="D262" s="32" t="str">
        <f>IF(J262&gt;0,"Buy","Sell")</f>
        <v>Sell</v>
      </c>
      <c r="E262" s="40">
        <v>-6580</v>
      </c>
      <c r="F262" s="32"/>
      <c r="G262" s="32"/>
      <c r="H262" s="41">
        <v>29.95</v>
      </c>
      <c r="I262" s="32"/>
      <c r="J262" s="41">
        <v>-5628.85</v>
      </c>
    </row>
    <row r="263" spans="1:10" x14ac:dyDescent="0.4">
      <c r="A263" s="32" t="s">
        <v>62</v>
      </c>
      <c r="B263" s="39">
        <v>44540</v>
      </c>
      <c r="C263" s="34" t="str">
        <f t="shared" si="23"/>
        <v>Dec</v>
      </c>
      <c r="D263" s="32" t="str">
        <f>IF(J263&gt;0,"Buy","Sell")</f>
        <v>Buy</v>
      </c>
      <c r="E263" s="40">
        <v>277</v>
      </c>
      <c r="F263" s="32"/>
      <c r="G263" s="32"/>
      <c r="H263" s="41">
        <v>29.95</v>
      </c>
      <c r="I263" s="32"/>
      <c r="J263" s="41">
        <v>5021.49</v>
      </c>
    </row>
    <row r="264" spans="1:10" x14ac:dyDescent="0.4">
      <c r="A264" s="32" t="s">
        <v>62</v>
      </c>
      <c r="B264" s="39">
        <v>44543</v>
      </c>
      <c r="C264" s="34" t="str">
        <f t="shared" si="23"/>
        <v>Dec</v>
      </c>
      <c r="D264" s="32" t="str">
        <f>IF(J264&gt;0,"Buy","Sell")</f>
        <v>Buy</v>
      </c>
      <c r="E264" s="40">
        <v>280</v>
      </c>
      <c r="F264" s="32"/>
      <c r="G264" s="32"/>
      <c r="H264" s="41">
        <v>29.95</v>
      </c>
      <c r="I264" s="32"/>
      <c r="J264" s="41">
        <v>5069.95</v>
      </c>
    </row>
    <row r="265" spans="1:10" hidden="1" x14ac:dyDescent="0.4">
      <c r="G265" s="13" t="s">
        <v>7</v>
      </c>
      <c r="H265" s="14">
        <f>SUM(H226:H264)</f>
        <v>1256.4200000000008</v>
      </c>
      <c r="I265" s="13"/>
      <c r="J265" s="14">
        <f>SUM(J226:J264)</f>
        <v>97774.939999999988</v>
      </c>
    </row>
    <row r="266" spans="1:10" hidden="1" x14ac:dyDescent="0.4"/>
    <row r="267" spans="1:10" hidden="1" x14ac:dyDescent="0.4">
      <c r="B267" s="25" t="s">
        <v>28</v>
      </c>
      <c r="C267" s="20"/>
    </row>
    <row r="268" spans="1:10" hidden="1" x14ac:dyDescent="0.4">
      <c r="A268" s="9" t="s">
        <v>51</v>
      </c>
      <c r="B268" s="26" t="s">
        <v>8</v>
      </c>
      <c r="D268" s="9" t="s">
        <v>4</v>
      </c>
      <c r="E268" s="15" t="s">
        <v>5</v>
      </c>
      <c r="H268" s="10" t="s">
        <v>0</v>
      </c>
      <c r="J268" s="10" t="s">
        <v>1</v>
      </c>
    </row>
    <row r="269" spans="1:10" x14ac:dyDescent="0.4">
      <c r="A269" s="32" t="s">
        <v>68</v>
      </c>
      <c r="B269" s="39">
        <v>44543</v>
      </c>
      <c r="C269" s="34" t="str">
        <f>TEXT(B269, "mmm")</f>
        <v>Dec</v>
      </c>
      <c r="D269" s="32" t="str">
        <f>IF(J269&gt;0,"Buy","Sell")</f>
        <v>Buy</v>
      </c>
      <c r="E269" s="40">
        <v>1175</v>
      </c>
      <c r="F269" s="32"/>
      <c r="G269" s="32"/>
      <c r="H269" s="41">
        <v>29.95</v>
      </c>
      <c r="I269" s="32"/>
      <c r="J269" s="41">
        <v>5023.7</v>
      </c>
    </row>
    <row r="270" spans="1:10" x14ac:dyDescent="0.4">
      <c r="A270" s="32" t="s">
        <v>80</v>
      </c>
      <c r="B270" s="33">
        <v>44543</v>
      </c>
      <c r="C270" s="34" t="str">
        <f>TEXT(B270, "mmm")</f>
        <v>Dec</v>
      </c>
      <c r="D270" s="32" t="str">
        <f>IF(J270&gt;0,"Buy","Sell")</f>
        <v>Sell</v>
      </c>
      <c r="E270" s="35">
        <v>-2250</v>
      </c>
      <c r="F270" s="36"/>
      <c r="G270" s="32"/>
      <c r="H270" s="37">
        <v>29.95</v>
      </c>
      <c r="I270" s="32"/>
      <c r="J270" s="37">
        <v>-6045.05</v>
      </c>
    </row>
    <row r="271" spans="1:10" hidden="1" x14ac:dyDescent="0.4">
      <c r="G271" s="13" t="s">
        <v>7</v>
      </c>
      <c r="H271" s="14">
        <f>SUM(H269:H270)</f>
        <v>59.9</v>
      </c>
      <c r="I271" s="13"/>
      <c r="J271" s="14">
        <f>SUM(J269:J270)</f>
        <v>-1021.3500000000004</v>
      </c>
    </row>
    <row r="272" spans="1:10" hidden="1" x14ac:dyDescent="0.4"/>
    <row r="273" spans="1:10" hidden="1" x14ac:dyDescent="0.4">
      <c r="B273" s="25" t="s">
        <v>27</v>
      </c>
      <c r="C273" s="20"/>
    </row>
    <row r="274" spans="1:10" hidden="1" x14ac:dyDescent="0.4">
      <c r="A274" s="9" t="s">
        <v>51</v>
      </c>
      <c r="B274" s="26" t="s">
        <v>8</v>
      </c>
      <c r="C274" s="21" t="s">
        <v>50</v>
      </c>
      <c r="D274" s="9" t="s">
        <v>4</v>
      </c>
      <c r="E274" s="15" t="s">
        <v>5</v>
      </c>
      <c r="H274" s="10" t="s">
        <v>0</v>
      </c>
      <c r="J274" s="10" t="s">
        <v>1</v>
      </c>
    </row>
    <row r="275" spans="1:10" x14ac:dyDescent="0.4">
      <c r="A275" s="32" t="s">
        <v>81</v>
      </c>
      <c r="B275" s="33">
        <v>44543</v>
      </c>
      <c r="C275" s="34" t="str">
        <f t="shared" ref="C275:C313" si="26">TEXT(B275, "mmm")</f>
        <v>Dec</v>
      </c>
      <c r="D275" s="32" t="str">
        <f t="shared" ref="D275:D281" si="27">IF(J275&gt;0,"Buy","Sell")</f>
        <v>Sell</v>
      </c>
      <c r="E275" s="35">
        <v>-113</v>
      </c>
      <c r="F275" s="36"/>
      <c r="G275" s="32"/>
      <c r="H275" s="37">
        <v>34.18</v>
      </c>
      <c r="I275" s="32"/>
      <c r="J275" s="37">
        <v>-10991.23</v>
      </c>
    </row>
    <row r="276" spans="1:10" x14ac:dyDescent="0.4">
      <c r="A276" s="32" t="s">
        <v>74</v>
      </c>
      <c r="B276" s="33">
        <v>44544</v>
      </c>
      <c r="C276" s="34" t="str">
        <f t="shared" si="26"/>
        <v>Dec</v>
      </c>
      <c r="D276" s="32" t="str">
        <f t="shared" si="27"/>
        <v>Buy</v>
      </c>
      <c r="E276" s="35">
        <v>3510</v>
      </c>
      <c r="F276" s="36"/>
      <c r="G276" s="32"/>
      <c r="H276" s="37">
        <v>29.95</v>
      </c>
      <c r="I276" s="38"/>
      <c r="J276" s="37">
        <v>5014.1499999999996</v>
      </c>
    </row>
    <row r="277" spans="1:10" x14ac:dyDescent="0.4">
      <c r="A277" s="32" t="s">
        <v>76</v>
      </c>
      <c r="B277" s="33">
        <v>44545</v>
      </c>
      <c r="C277" s="34" t="str">
        <f t="shared" si="26"/>
        <v>Dec</v>
      </c>
      <c r="D277" s="32" t="str">
        <f t="shared" si="27"/>
        <v>Buy</v>
      </c>
      <c r="E277" s="35">
        <v>13000</v>
      </c>
      <c r="F277" s="36"/>
      <c r="G277" s="32"/>
      <c r="H277" s="37">
        <v>29.95</v>
      </c>
      <c r="I277" s="38"/>
      <c r="J277" s="37">
        <v>5099.95</v>
      </c>
    </row>
    <row r="278" spans="1:10" x14ac:dyDescent="0.4">
      <c r="A278" s="32" t="s">
        <v>62</v>
      </c>
      <c r="B278" s="39">
        <v>44547</v>
      </c>
      <c r="C278" s="34" t="str">
        <f t="shared" si="26"/>
        <v>Dec</v>
      </c>
      <c r="D278" s="32" t="str">
        <f t="shared" si="27"/>
        <v>Sell</v>
      </c>
      <c r="E278" s="40">
        <v>-277</v>
      </c>
      <c r="F278" s="32"/>
      <c r="G278" s="32"/>
      <c r="H278" s="41">
        <v>29.95</v>
      </c>
      <c r="I278" s="32"/>
      <c r="J278" s="41">
        <v>-5094.55</v>
      </c>
    </row>
    <row r="279" spans="1:10" x14ac:dyDescent="0.4">
      <c r="A279" s="32" t="s">
        <v>80</v>
      </c>
      <c r="B279" s="33">
        <v>44551</v>
      </c>
      <c r="C279" s="34" t="str">
        <f t="shared" si="26"/>
        <v>Dec</v>
      </c>
      <c r="D279" s="32" t="str">
        <f t="shared" si="27"/>
        <v>Buy</v>
      </c>
      <c r="E279" s="35">
        <v>2463</v>
      </c>
      <c r="F279" s="36"/>
      <c r="G279" s="32"/>
      <c r="H279" s="37">
        <v>29.95</v>
      </c>
      <c r="I279" s="32"/>
      <c r="J279" s="37">
        <v>6023.89</v>
      </c>
    </row>
    <row r="280" spans="1:10" x14ac:dyDescent="0.4">
      <c r="A280" s="32" t="s">
        <v>74</v>
      </c>
      <c r="B280" s="39">
        <v>44552</v>
      </c>
      <c r="C280" s="34" t="str">
        <f t="shared" si="26"/>
        <v>Dec</v>
      </c>
      <c r="D280" s="32" t="str">
        <f t="shared" si="27"/>
        <v>Buy</v>
      </c>
      <c r="E280" s="40">
        <v>3700</v>
      </c>
      <c r="F280" s="42"/>
      <c r="G280" s="32"/>
      <c r="H280" s="41">
        <v>29.95</v>
      </c>
      <c r="I280" s="32"/>
      <c r="J280" s="41">
        <v>5061.95</v>
      </c>
    </row>
    <row r="281" spans="1:10" x14ac:dyDescent="0.4">
      <c r="A281" s="32" t="s">
        <v>80</v>
      </c>
      <c r="B281" s="39">
        <v>44552</v>
      </c>
      <c r="C281" s="34" t="str">
        <f t="shared" si="26"/>
        <v>Dec</v>
      </c>
      <c r="D281" s="32" t="str">
        <f t="shared" si="27"/>
        <v>Sell</v>
      </c>
      <c r="E281" s="40">
        <v>-2463</v>
      </c>
      <c r="F281" s="42"/>
      <c r="G281" s="32"/>
      <c r="H281" s="41">
        <v>29.95</v>
      </c>
      <c r="I281" s="32"/>
      <c r="J281" s="41">
        <v>-6570.89</v>
      </c>
    </row>
    <row r="282" spans="1:10" customFormat="1" x14ac:dyDescent="0.4">
      <c r="A282" s="38" t="s">
        <v>53</v>
      </c>
      <c r="B282" s="33">
        <v>44559</v>
      </c>
      <c r="C282" s="46" t="str">
        <f t="shared" si="26"/>
        <v>Dec</v>
      </c>
      <c r="D282" s="38" t="s">
        <v>18</v>
      </c>
      <c r="E282" s="35">
        <v>-594</v>
      </c>
      <c r="F282" s="38"/>
      <c r="G282" s="38"/>
      <c r="H282" s="37">
        <v>29.95</v>
      </c>
      <c r="I282" s="38"/>
      <c r="J282" s="37">
        <v>-6106.07</v>
      </c>
    </row>
    <row r="283" spans="1:10" x14ac:dyDescent="0.4">
      <c r="A283" s="32" t="s">
        <v>70</v>
      </c>
      <c r="B283" s="39">
        <v>44559</v>
      </c>
      <c r="C283" s="34" t="str">
        <f t="shared" si="26"/>
        <v>Dec</v>
      </c>
      <c r="D283" s="32" t="str">
        <f t="shared" ref="D283:D288" si="28">IF(J283&gt;0,"Buy","Sell")</f>
        <v>Sell</v>
      </c>
      <c r="E283" s="40">
        <v>-5051</v>
      </c>
      <c r="F283" s="32"/>
      <c r="G283" s="32"/>
      <c r="H283" s="41">
        <v>29.95</v>
      </c>
      <c r="I283" s="32"/>
      <c r="J283" s="41">
        <v>-4970.54</v>
      </c>
    </row>
    <row r="284" spans="1:10" x14ac:dyDescent="0.4">
      <c r="A284" s="32" t="s">
        <v>70</v>
      </c>
      <c r="B284" s="39">
        <v>44565</v>
      </c>
      <c r="C284" s="34" t="str">
        <f t="shared" si="26"/>
        <v>Jan</v>
      </c>
      <c r="D284" s="32" t="str">
        <f t="shared" si="28"/>
        <v>Sell</v>
      </c>
      <c r="E284" s="40">
        <v>-4808</v>
      </c>
      <c r="F284" s="32"/>
      <c r="G284" s="32"/>
      <c r="H284" s="41">
        <v>29.95</v>
      </c>
      <c r="I284" s="32"/>
      <c r="J284" s="41">
        <v>-5018.45</v>
      </c>
    </row>
    <row r="285" spans="1:10" x14ac:dyDescent="0.4">
      <c r="A285" s="32" t="s">
        <v>70</v>
      </c>
      <c r="B285" s="39">
        <v>44567</v>
      </c>
      <c r="C285" s="34" t="str">
        <f t="shared" si="26"/>
        <v>Jan</v>
      </c>
      <c r="D285" s="32" t="str">
        <f t="shared" si="28"/>
        <v>Buy</v>
      </c>
      <c r="E285" s="40">
        <v>5181</v>
      </c>
      <c r="F285" s="32"/>
      <c r="G285" s="32"/>
      <c r="H285" s="41">
        <v>29.95</v>
      </c>
      <c r="I285" s="32"/>
      <c r="J285" s="41">
        <v>5029.62</v>
      </c>
    </row>
    <row r="286" spans="1:10" x14ac:dyDescent="0.4">
      <c r="A286" s="32" t="s">
        <v>70</v>
      </c>
      <c r="B286" s="39">
        <v>44567</v>
      </c>
      <c r="C286" s="34" t="str">
        <f t="shared" si="26"/>
        <v>Jan</v>
      </c>
      <c r="D286" s="32" t="str">
        <f t="shared" si="28"/>
        <v>Buy</v>
      </c>
      <c r="E286" s="40">
        <v>5102</v>
      </c>
      <c r="F286" s="32"/>
      <c r="G286" s="32"/>
      <c r="H286" s="41">
        <v>29.95</v>
      </c>
      <c r="I286" s="32"/>
      <c r="J286" s="41">
        <v>5029.91</v>
      </c>
    </row>
    <row r="287" spans="1:10" x14ac:dyDescent="0.4">
      <c r="A287" s="32" t="s">
        <v>79</v>
      </c>
      <c r="B287" s="33">
        <v>44567</v>
      </c>
      <c r="C287" s="34" t="str">
        <f t="shared" si="26"/>
        <v>Jan</v>
      </c>
      <c r="D287" s="32" t="str">
        <f t="shared" si="28"/>
        <v>Buy</v>
      </c>
      <c r="E287" s="35">
        <v>427</v>
      </c>
      <c r="F287" s="36"/>
      <c r="G287" s="32"/>
      <c r="H287" s="37">
        <v>29.95</v>
      </c>
      <c r="I287" s="38"/>
      <c r="J287" s="37">
        <v>5820.07</v>
      </c>
    </row>
    <row r="288" spans="1:10" x14ac:dyDescent="0.4">
      <c r="A288" s="32" t="s">
        <v>81</v>
      </c>
      <c r="B288" s="33">
        <v>44568</v>
      </c>
      <c r="C288" s="34" t="str">
        <f t="shared" si="26"/>
        <v>Jan</v>
      </c>
      <c r="D288" s="32" t="str">
        <f t="shared" si="28"/>
        <v>Sell</v>
      </c>
      <c r="E288" s="35">
        <v>-118</v>
      </c>
      <c r="F288" s="38"/>
      <c r="G288" s="32"/>
      <c r="H288" s="37">
        <v>37.86</v>
      </c>
      <c r="I288" s="32"/>
      <c r="J288" s="37">
        <v>-12175.14</v>
      </c>
    </row>
    <row r="289" spans="1:10" x14ac:dyDescent="0.4">
      <c r="A289" s="38" t="s">
        <v>52</v>
      </c>
      <c r="B289" s="33">
        <v>44571</v>
      </c>
      <c r="C289" s="46" t="str">
        <f t="shared" si="26"/>
        <v>Jan</v>
      </c>
      <c r="D289" s="38" t="s">
        <v>18</v>
      </c>
      <c r="E289" s="35">
        <v>-860</v>
      </c>
      <c r="F289" s="38"/>
      <c r="G289" s="38"/>
      <c r="H289" s="37">
        <v>29.95</v>
      </c>
      <c r="I289" s="38"/>
      <c r="J289" s="37">
        <v>-5534.25</v>
      </c>
    </row>
    <row r="290" spans="1:10" x14ac:dyDescent="0.4">
      <c r="A290" s="32" t="s">
        <v>52</v>
      </c>
      <c r="B290" s="39">
        <v>44571</v>
      </c>
      <c r="C290" s="34" t="str">
        <f t="shared" si="26"/>
        <v>Jan</v>
      </c>
      <c r="D290" s="32" t="s">
        <v>18</v>
      </c>
      <c r="E290" s="40">
        <v>-860</v>
      </c>
      <c r="F290" s="32"/>
      <c r="G290" s="32"/>
      <c r="H290" s="41">
        <v>29.95</v>
      </c>
      <c r="I290" s="32"/>
      <c r="J290" s="41">
        <v>-5689.05</v>
      </c>
    </row>
    <row r="291" spans="1:10" x14ac:dyDescent="0.4">
      <c r="A291" s="32" t="s">
        <v>55</v>
      </c>
      <c r="B291" s="39">
        <v>44571</v>
      </c>
      <c r="C291" s="34" t="str">
        <f t="shared" si="26"/>
        <v>Jan</v>
      </c>
      <c r="D291" s="32" t="s">
        <v>18</v>
      </c>
      <c r="E291" s="40">
        <v>-165</v>
      </c>
      <c r="F291" s="32"/>
      <c r="G291" s="32"/>
      <c r="H291" s="41">
        <v>29.95</v>
      </c>
      <c r="I291" s="32"/>
      <c r="J291" s="41">
        <v>-5510.75</v>
      </c>
    </row>
    <row r="292" spans="1:10" x14ac:dyDescent="0.4">
      <c r="A292" s="32" t="s">
        <v>57</v>
      </c>
      <c r="B292" s="39">
        <v>44571</v>
      </c>
      <c r="C292" s="34" t="str">
        <f t="shared" si="26"/>
        <v>Jan</v>
      </c>
      <c r="D292" s="32" t="str">
        <f t="shared" ref="D292:D305" si="29">IF(J292&gt;0,"Buy","Sell")</f>
        <v>Sell</v>
      </c>
      <c r="E292" s="40">
        <v>-252</v>
      </c>
      <c r="F292" s="32"/>
      <c r="G292" s="32"/>
      <c r="H292" s="41">
        <v>34.79</v>
      </c>
      <c r="I292" s="32"/>
      <c r="J292" s="41">
        <v>-11189.29</v>
      </c>
    </row>
    <row r="293" spans="1:10" x14ac:dyDescent="0.4">
      <c r="A293" s="32" t="s">
        <v>78</v>
      </c>
      <c r="B293" s="33">
        <v>44571</v>
      </c>
      <c r="C293" s="34" t="str">
        <f t="shared" si="26"/>
        <v>Jan</v>
      </c>
      <c r="D293" s="32" t="str">
        <f t="shared" si="29"/>
        <v>Sell</v>
      </c>
      <c r="E293" s="35">
        <v>-1020</v>
      </c>
      <c r="F293" s="43"/>
      <c r="G293" s="32"/>
      <c r="H293" s="37">
        <v>29.95</v>
      </c>
      <c r="I293" s="38"/>
      <c r="J293" s="37">
        <v>-5562.72</v>
      </c>
    </row>
    <row r="294" spans="1:10" x14ac:dyDescent="0.4">
      <c r="A294" s="32" t="s">
        <v>82</v>
      </c>
      <c r="B294" s="33">
        <v>44571</v>
      </c>
      <c r="C294" s="34" t="str">
        <f t="shared" si="26"/>
        <v>Jan</v>
      </c>
      <c r="D294" s="32" t="str">
        <f t="shared" si="29"/>
        <v>Buy</v>
      </c>
      <c r="E294" s="35">
        <v>2830</v>
      </c>
      <c r="F294" s="36"/>
      <c r="G294" s="38"/>
      <c r="H294" s="37">
        <v>31.23</v>
      </c>
      <c r="I294" s="32"/>
      <c r="J294" s="37">
        <v>10106.030000000001</v>
      </c>
    </row>
    <row r="295" spans="1:10" x14ac:dyDescent="0.4">
      <c r="A295" s="32" t="s">
        <v>58</v>
      </c>
      <c r="B295" s="39">
        <v>44574</v>
      </c>
      <c r="C295" s="34" t="str">
        <f t="shared" si="26"/>
        <v>Jan</v>
      </c>
      <c r="D295" s="32" t="str">
        <f t="shared" si="29"/>
        <v>Sell</v>
      </c>
      <c r="E295" s="40">
        <v>-4581</v>
      </c>
      <c r="F295" s="32"/>
      <c r="G295" s="32"/>
      <c r="H295" s="41">
        <v>29.95</v>
      </c>
      <c r="I295" s="32"/>
      <c r="J295" s="41">
        <v>-6429.26</v>
      </c>
    </row>
    <row r="296" spans="1:10" x14ac:dyDescent="0.4">
      <c r="A296" s="32" t="s">
        <v>81</v>
      </c>
      <c r="B296" s="33">
        <v>44574</v>
      </c>
      <c r="C296" s="34" t="str">
        <f t="shared" si="26"/>
        <v>Jan</v>
      </c>
      <c r="D296" s="32" t="str">
        <f t="shared" si="29"/>
        <v>Sell</v>
      </c>
      <c r="E296" s="35">
        <v>-100</v>
      </c>
      <c r="F296" s="36"/>
      <c r="G296" s="32"/>
      <c r="H296" s="37">
        <v>34.03</v>
      </c>
      <c r="I296" s="32"/>
      <c r="J296" s="37">
        <v>-10943.97</v>
      </c>
    </row>
    <row r="297" spans="1:10" x14ac:dyDescent="0.4">
      <c r="A297" s="32" t="s">
        <v>58</v>
      </c>
      <c r="B297" s="39">
        <v>44578</v>
      </c>
      <c r="C297" s="34" t="str">
        <f t="shared" si="26"/>
        <v>Jan</v>
      </c>
      <c r="D297" s="32" t="str">
        <f t="shared" si="29"/>
        <v>Sell</v>
      </c>
      <c r="E297" s="40">
        <v>-4504</v>
      </c>
      <c r="F297" s="32"/>
      <c r="G297" s="32"/>
      <c r="H297" s="41">
        <v>29.95</v>
      </c>
      <c r="I297" s="32"/>
      <c r="J297" s="41">
        <v>-6545.89</v>
      </c>
    </row>
    <row r="298" spans="1:10" x14ac:dyDescent="0.4">
      <c r="A298" s="32" t="s">
        <v>64</v>
      </c>
      <c r="B298" s="39">
        <v>44578</v>
      </c>
      <c r="C298" s="34" t="str">
        <f t="shared" si="26"/>
        <v>Jan</v>
      </c>
      <c r="D298" s="32" t="str">
        <f t="shared" si="29"/>
        <v>Sell</v>
      </c>
      <c r="E298" s="40">
        <v>-84220</v>
      </c>
      <c r="F298" s="32"/>
      <c r="G298" s="32"/>
      <c r="H298" s="41">
        <v>29.95</v>
      </c>
      <c r="I298" s="32"/>
      <c r="J298" s="41">
        <v>-6118.11</v>
      </c>
    </row>
    <row r="299" spans="1:10" x14ac:dyDescent="0.4">
      <c r="A299" s="32" t="s">
        <v>63</v>
      </c>
      <c r="B299" s="39">
        <v>44579</v>
      </c>
      <c r="C299" s="34" t="str">
        <f t="shared" si="26"/>
        <v>Jan</v>
      </c>
      <c r="D299" s="32" t="str">
        <f t="shared" si="29"/>
        <v>Buy</v>
      </c>
      <c r="E299" s="40">
        <v>37</v>
      </c>
      <c r="F299" s="32"/>
      <c r="G299" s="32"/>
      <c r="H299" s="41">
        <v>31.39</v>
      </c>
      <c r="I299" s="32"/>
      <c r="J299" s="41">
        <v>10159.030000000001</v>
      </c>
    </row>
    <row r="300" spans="1:10" x14ac:dyDescent="0.4">
      <c r="A300" s="32" t="s">
        <v>64</v>
      </c>
      <c r="B300" s="39">
        <v>44579</v>
      </c>
      <c r="C300" s="34" t="str">
        <f t="shared" si="26"/>
        <v>Jan</v>
      </c>
      <c r="D300" s="32" t="str">
        <f t="shared" si="29"/>
        <v>Sell</v>
      </c>
      <c r="E300" s="40">
        <v>-71000</v>
      </c>
      <c r="F300" s="32"/>
      <c r="G300" s="32"/>
      <c r="H300" s="41">
        <v>29.95</v>
      </c>
      <c r="I300" s="32"/>
      <c r="J300" s="41">
        <v>-5579.05</v>
      </c>
    </row>
    <row r="301" spans="1:10" x14ac:dyDescent="0.4">
      <c r="A301" s="32" t="s">
        <v>70</v>
      </c>
      <c r="B301" s="39">
        <v>44579</v>
      </c>
      <c r="C301" s="34" t="str">
        <f t="shared" si="26"/>
        <v>Jan</v>
      </c>
      <c r="D301" s="32" t="str">
        <f t="shared" si="29"/>
        <v>Buy</v>
      </c>
      <c r="E301" s="40">
        <v>5263</v>
      </c>
      <c r="F301" s="32"/>
      <c r="G301" s="32"/>
      <c r="H301" s="41">
        <v>29.95</v>
      </c>
      <c r="I301" s="32"/>
      <c r="J301" s="41">
        <v>5029.8</v>
      </c>
    </row>
    <row r="302" spans="1:10" x14ac:dyDescent="0.4">
      <c r="A302" s="32" t="s">
        <v>63</v>
      </c>
      <c r="B302" s="39">
        <v>44580</v>
      </c>
      <c r="C302" s="34" t="str">
        <f t="shared" si="26"/>
        <v>Jan</v>
      </c>
      <c r="D302" s="32" t="str">
        <f t="shared" si="29"/>
        <v>Buy</v>
      </c>
      <c r="E302" s="40">
        <v>37</v>
      </c>
      <c r="F302" s="32"/>
      <c r="G302" s="32"/>
      <c r="H302" s="41">
        <v>31.08</v>
      </c>
      <c r="I302" s="32"/>
      <c r="J302" s="41">
        <v>10056.98</v>
      </c>
    </row>
    <row r="303" spans="1:10" x14ac:dyDescent="0.4">
      <c r="A303" s="32" t="s">
        <v>75</v>
      </c>
      <c r="B303" s="33">
        <v>44581</v>
      </c>
      <c r="C303" s="34" t="str">
        <f t="shared" si="26"/>
        <v>Jan</v>
      </c>
      <c r="D303" s="32" t="str">
        <f t="shared" si="29"/>
        <v>Sell</v>
      </c>
      <c r="E303" s="35">
        <v>-237</v>
      </c>
      <c r="F303" s="36"/>
      <c r="G303" s="32"/>
      <c r="H303" s="37">
        <v>29.95</v>
      </c>
      <c r="I303" s="38"/>
      <c r="J303" s="37">
        <v>-5989.85</v>
      </c>
    </row>
    <row r="304" spans="1:10" x14ac:dyDescent="0.4">
      <c r="A304" s="32" t="s">
        <v>86</v>
      </c>
      <c r="B304" s="33">
        <v>44581</v>
      </c>
      <c r="C304" s="34" t="str">
        <f t="shared" si="26"/>
        <v>Jan</v>
      </c>
      <c r="D304" s="32" t="str">
        <f t="shared" si="29"/>
        <v>Buy</v>
      </c>
      <c r="E304" s="35">
        <v>864</v>
      </c>
      <c r="F304" s="36"/>
      <c r="G304" s="32"/>
      <c r="H304" s="37">
        <v>34.520000000000003</v>
      </c>
      <c r="I304" s="38"/>
      <c r="J304" s="37">
        <v>11171.09</v>
      </c>
    </row>
    <row r="305" spans="1:10" x14ac:dyDescent="0.4">
      <c r="A305" s="32" t="s">
        <v>91</v>
      </c>
      <c r="B305" s="33">
        <v>44581</v>
      </c>
      <c r="C305" s="34" t="str">
        <f t="shared" si="26"/>
        <v>Jan</v>
      </c>
      <c r="D305" s="32" t="str">
        <f t="shared" si="29"/>
        <v>Sell</v>
      </c>
      <c r="E305" s="35">
        <v>-505</v>
      </c>
      <c r="F305" s="36"/>
      <c r="G305" s="38"/>
      <c r="H305" s="37">
        <v>39.82</v>
      </c>
      <c r="I305" s="32"/>
      <c r="J305" s="37">
        <v>-12807.38</v>
      </c>
    </row>
    <row r="306" spans="1:10" x14ac:dyDescent="0.4">
      <c r="A306" s="32" t="s">
        <v>53</v>
      </c>
      <c r="B306" s="39">
        <v>44582</v>
      </c>
      <c r="C306" s="34" t="str">
        <f t="shared" si="26"/>
        <v>Jan</v>
      </c>
      <c r="D306" s="32" t="s">
        <v>6</v>
      </c>
      <c r="E306" s="40">
        <v>594</v>
      </c>
      <c r="F306" s="32"/>
      <c r="G306" s="32"/>
      <c r="H306" s="41">
        <v>29.95</v>
      </c>
      <c r="I306" s="32"/>
      <c r="J306" s="41">
        <v>6148.15</v>
      </c>
    </row>
    <row r="307" spans="1:10" x14ac:dyDescent="0.4">
      <c r="A307" s="32" t="s">
        <v>56</v>
      </c>
      <c r="B307" s="39">
        <v>44582</v>
      </c>
      <c r="C307" s="34" t="str">
        <f t="shared" si="26"/>
        <v>Jan</v>
      </c>
      <c r="D307" s="32" t="s">
        <v>6</v>
      </c>
      <c r="E307" s="40">
        <v>85</v>
      </c>
      <c r="F307" s="32"/>
      <c r="G307" s="32"/>
      <c r="H307" s="41">
        <v>29.95</v>
      </c>
      <c r="I307" s="32"/>
      <c r="J307" s="41">
        <v>7314.45</v>
      </c>
    </row>
    <row r="308" spans="1:10" x14ac:dyDescent="0.4">
      <c r="A308" s="32" t="s">
        <v>72</v>
      </c>
      <c r="B308" s="39">
        <v>44582</v>
      </c>
      <c r="C308" s="34" t="str">
        <f t="shared" si="26"/>
        <v>Jan</v>
      </c>
      <c r="D308" s="32" t="str">
        <f>IF(J308&gt;0,"Buy","Sell")</f>
        <v>Buy</v>
      </c>
      <c r="E308" s="40">
        <v>487</v>
      </c>
      <c r="F308" s="42"/>
      <c r="G308" s="32"/>
      <c r="H308" s="41">
        <v>29.95</v>
      </c>
      <c r="I308" s="32"/>
      <c r="J308" s="41">
        <v>4997.3500000000004</v>
      </c>
    </row>
    <row r="309" spans="1:10" x14ac:dyDescent="0.4">
      <c r="A309" s="32" t="s">
        <v>70</v>
      </c>
      <c r="B309" s="39">
        <v>44585</v>
      </c>
      <c r="C309" s="34" t="str">
        <f t="shared" si="26"/>
        <v>Jan</v>
      </c>
      <c r="D309" s="32" t="str">
        <f>IF(J309&gt;0,"Buy","Sell")</f>
        <v>Buy</v>
      </c>
      <c r="E309" s="40">
        <v>11365</v>
      </c>
      <c r="F309" s="32"/>
      <c r="G309" s="32"/>
      <c r="H309" s="41">
        <v>29.95</v>
      </c>
      <c r="I309" s="32"/>
      <c r="J309" s="41">
        <v>9917.5</v>
      </c>
    </row>
    <row r="310" spans="1:10" x14ac:dyDescent="0.4">
      <c r="A310" s="32" t="s">
        <v>72</v>
      </c>
      <c r="B310" s="39">
        <v>44585</v>
      </c>
      <c r="C310" s="34" t="str">
        <f t="shared" si="26"/>
        <v>Jan</v>
      </c>
      <c r="D310" s="32" t="str">
        <f>IF(J310&gt;0,"Buy","Sell")</f>
        <v>Buy</v>
      </c>
      <c r="E310" s="40">
        <v>1033</v>
      </c>
      <c r="F310" s="42"/>
      <c r="G310" s="32"/>
      <c r="H310" s="41">
        <v>31.04</v>
      </c>
      <c r="I310" s="32"/>
      <c r="J310" s="41">
        <v>10043.64</v>
      </c>
    </row>
    <row r="311" spans="1:10" x14ac:dyDescent="0.4">
      <c r="A311" s="32" t="s">
        <v>82</v>
      </c>
      <c r="B311" s="33">
        <v>44585</v>
      </c>
      <c r="C311" s="34" t="str">
        <f t="shared" si="26"/>
        <v>Jan</v>
      </c>
      <c r="D311" s="32" t="str">
        <f>IF(J311&gt;0,"Buy","Sell")</f>
        <v>Buy</v>
      </c>
      <c r="E311" s="35">
        <v>2200</v>
      </c>
      <c r="F311" s="36"/>
      <c r="G311" s="38"/>
      <c r="H311" s="37">
        <v>29.95</v>
      </c>
      <c r="I311" s="32"/>
      <c r="J311" s="37">
        <v>7261.98</v>
      </c>
    </row>
    <row r="312" spans="1:10" x14ac:dyDescent="0.4">
      <c r="A312" s="32" t="s">
        <v>54</v>
      </c>
      <c r="B312" s="39">
        <v>44586</v>
      </c>
      <c r="C312" s="34" t="str">
        <f t="shared" si="26"/>
        <v>Jan</v>
      </c>
      <c r="D312" s="32" t="s">
        <v>6</v>
      </c>
      <c r="E312" s="40">
        <v>5585</v>
      </c>
      <c r="F312" s="32"/>
      <c r="G312" s="32"/>
      <c r="H312" s="41">
        <v>29.95</v>
      </c>
      <c r="I312" s="32"/>
      <c r="J312" s="41">
        <v>5028.53</v>
      </c>
    </row>
    <row r="313" spans="1:10" x14ac:dyDescent="0.4">
      <c r="A313" s="32" t="s">
        <v>56</v>
      </c>
      <c r="B313" s="39">
        <v>44586</v>
      </c>
      <c r="C313" s="34" t="str">
        <f t="shared" si="26"/>
        <v>Jan</v>
      </c>
      <c r="D313" s="32" t="s">
        <v>6</v>
      </c>
      <c r="E313" s="40">
        <v>62</v>
      </c>
      <c r="F313" s="32"/>
      <c r="G313" s="32"/>
      <c r="H313" s="41">
        <v>29.95</v>
      </c>
      <c r="I313" s="32"/>
      <c r="J313" s="41">
        <v>5079.8500000000004</v>
      </c>
    </row>
    <row r="314" spans="1:10" hidden="1" x14ac:dyDescent="0.4">
      <c r="G314" s="13" t="s">
        <v>7</v>
      </c>
      <c r="H314" s="14">
        <f>SUM(H275:H313)</f>
        <v>1208.4900000000005</v>
      </c>
      <c r="I314" s="16"/>
      <c r="J314" s="14">
        <f>SUM(J275:J313)</f>
        <v>567.48000000000229</v>
      </c>
    </row>
    <row r="315" spans="1:10" hidden="1" x14ac:dyDescent="0.4"/>
    <row r="316" spans="1:10" hidden="1" x14ac:dyDescent="0.4">
      <c r="B316" s="25" t="s">
        <v>29</v>
      </c>
      <c r="C316" s="20"/>
    </row>
    <row r="317" spans="1:10" hidden="1" x14ac:dyDescent="0.4">
      <c r="A317" s="9" t="s">
        <v>51</v>
      </c>
      <c r="B317" s="26" t="s">
        <v>8</v>
      </c>
      <c r="C317" s="21" t="s">
        <v>50</v>
      </c>
      <c r="D317" s="9" t="s">
        <v>4</v>
      </c>
      <c r="E317" s="15" t="s">
        <v>5</v>
      </c>
      <c r="H317" s="10" t="s">
        <v>0</v>
      </c>
      <c r="J317" s="10" t="s">
        <v>1</v>
      </c>
    </row>
    <row r="318" spans="1:10" x14ac:dyDescent="0.4">
      <c r="A318" s="32" t="s">
        <v>58</v>
      </c>
      <c r="B318" s="39">
        <v>44586</v>
      </c>
      <c r="C318" s="34" t="str">
        <f>TEXT(B318, "mmm")</f>
        <v>Jan</v>
      </c>
      <c r="D318" s="32" t="str">
        <f>IF(J318&gt;0,"Buy","Sell")</f>
        <v>Buy</v>
      </c>
      <c r="E318" s="40">
        <v>4960</v>
      </c>
      <c r="F318" s="32"/>
      <c r="G318" s="32"/>
      <c r="H318" s="41">
        <v>29.95</v>
      </c>
      <c r="I318" s="32"/>
      <c r="J318" s="41">
        <v>6577.15</v>
      </c>
    </row>
    <row r="319" spans="1:10" x14ac:dyDescent="0.4">
      <c r="A319" s="32" t="s">
        <v>53</v>
      </c>
      <c r="B319" s="39">
        <v>44588</v>
      </c>
      <c r="C319" s="34" t="str">
        <f>TEXT(B319, "mmm")</f>
        <v>Jan</v>
      </c>
      <c r="D319" s="32" t="s">
        <v>6</v>
      </c>
      <c r="E319" s="40">
        <v>694</v>
      </c>
      <c r="F319" s="32"/>
      <c r="G319" s="32"/>
      <c r="H319" s="41">
        <v>29.95</v>
      </c>
      <c r="I319" s="32"/>
      <c r="J319" s="41">
        <v>6151.03</v>
      </c>
    </row>
    <row r="320" spans="1:10" hidden="1" x14ac:dyDescent="0.4">
      <c r="G320" s="13" t="s">
        <v>7</v>
      </c>
      <c r="H320" s="14">
        <f>SUM(H318:H319)</f>
        <v>59.9</v>
      </c>
      <c r="I320" s="16"/>
      <c r="J320" s="14">
        <f>SUM(J318:J319)</f>
        <v>12728.18</v>
      </c>
    </row>
    <row r="321" spans="1:10" hidden="1" x14ac:dyDescent="0.4"/>
    <row r="322" spans="1:10" hidden="1" x14ac:dyDescent="0.4">
      <c r="B322" s="27" t="s">
        <v>30</v>
      </c>
      <c r="C322" s="22"/>
      <c r="D322"/>
      <c r="E322" s="2"/>
      <c r="F322"/>
      <c r="G322"/>
    </row>
    <row r="323" spans="1:10" hidden="1" x14ac:dyDescent="0.4">
      <c r="B323" s="28"/>
      <c r="C323" s="23"/>
      <c r="D323"/>
      <c r="E323" s="2"/>
      <c r="F323"/>
      <c r="G323"/>
      <c r="H323" s="4"/>
      <c r="I323"/>
      <c r="J323" s="4"/>
    </row>
    <row r="324" spans="1:10" hidden="1" x14ac:dyDescent="0.4">
      <c r="A324" s="9" t="s">
        <v>51</v>
      </c>
      <c r="B324" s="28" t="s">
        <v>8</v>
      </c>
      <c r="C324" s="21" t="s">
        <v>50</v>
      </c>
      <c r="D324" t="s">
        <v>4</v>
      </c>
      <c r="E324" s="2" t="s">
        <v>5</v>
      </c>
      <c r="F324"/>
      <c r="H324" s="4" t="s">
        <v>0</v>
      </c>
      <c r="I324"/>
      <c r="J324" s="4" t="s">
        <v>1</v>
      </c>
    </row>
    <row r="325" spans="1:10" x14ac:dyDescent="0.4">
      <c r="A325" s="32" t="s">
        <v>58</v>
      </c>
      <c r="B325" s="39">
        <v>44588</v>
      </c>
      <c r="C325" s="34" t="str">
        <f t="shared" ref="C325:C336" si="30">TEXT(B325, "mmm")</f>
        <v>Jan</v>
      </c>
      <c r="D325" s="32" t="str">
        <f t="shared" ref="D325:D331" si="31">IF(J325&gt;0,"Buy","Sell")</f>
        <v>Sell</v>
      </c>
      <c r="E325" s="40">
        <v>-4115</v>
      </c>
      <c r="F325" s="32"/>
      <c r="G325" s="32"/>
      <c r="H325" s="41">
        <v>29.95</v>
      </c>
      <c r="I325" s="32"/>
      <c r="J325" s="41">
        <v>-5731.05</v>
      </c>
    </row>
    <row r="326" spans="1:10" x14ac:dyDescent="0.4">
      <c r="A326" s="32" t="s">
        <v>75</v>
      </c>
      <c r="B326" s="33">
        <v>44588</v>
      </c>
      <c r="C326" s="34" t="str">
        <f t="shared" si="30"/>
        <v>Jan</v>
      </c>
      <c r="D326" s="32" t="str">
        <f t="shared" si="31"/>
        <v>Buy</v>
      </c>
      <c r="E326" s="35">
        <v>260</v>
      </c>
      <c r="F326" s="43"/>
      <c r="G326" s="32"/>
      <c r="H326" s="37">
        <v>29.95</v>
      </c>
      <c r="I326" s="38"/>
      <c r="J326" s="37">
        <v>6030.75</v>
      </c>
    </row>
    <row r="327" spans="1:10" x14ac:dyDescent="0.4">
      <c r="A327" s="32" t="s">
        <v>84</v>
      </c>
      <c r="B327" s="33">
        <v>44588</v>
      </c>
      <c r="C327" s="34" t="str">
        <f t="shared" si="30"/>
        <v>Jan</v>
      </c>
      <c r="D327" s="32" t="str">
        <f t="shared" si="31"/>
        <v>Sell</v>
      </c>
      <c r="E327" s="35">
        <v>-5800</v>
      </c>
      <c r="F327" s="43"/>
      <c r="G327" s="32"/>
      <c r="H327" s="37">
        <v>155.34</v>
      </c>
      <c r="I327" s="38"/>
      <c r="J327" s="37">
        <v>-49956.66</v>
      </c>
    </row>
    <row r="328" spans="1:10" x14ac:dyDescent="0.4">
      <c r="A328" s="32" t="s">
        <v>86</v>
      </c>
      <c r="B328" s="33">
        <v>44588</v>
      </c>
      <c r="C328" s="34" t="str">
        <f t="shared" si="30"/>
        <v>Jan</v>
      </c>
      <c r="D328" s="32" t="str">
        <f t="shared" si="31"/>
        <v>Buy</v>
      </c>
      <c r="E328" s="35">
        <v>412</v>
      </c>
      <c r="F328" s="36"/>
      <c r="G328" s="32"/>
      <c r="H328" s="37">
        <v>29.95</v>
      </c>
      <c r="I328" s="38"/>
      <c r="J328" s="37">
        <v>5011.03</v>
      </c>
    </row>
    <row r="329" spans="1:10" x14ac:dyDescent="0.4">
      <c r="A329" s="32" t="s">
        <v>72</v>
      </c>
      <c r="B329" s="39">
        <v>44589</v>
      </c>
      <c r="C329" s="34" t="str">
        <f t="shared" si="30"/>
        <v>Jan</v>
      </c>
      <c r="D329" s="32" t="str">
        <f t="shared" si="31"/>
        <v>Buy</v>
      </c>
      <c r="E329" s="40">
        <v>575</v>
      </c>
      <c r="F329" s="42"/>
      <c r="G329" s="32"/>
      <c r="H329" s="41">
        <v>29.95</v>
      </c>
      <c r="I329" s="32"/>
      <c r="J329" s="41">
        <v>5032.45</v>
      </c>
    </row>
    <row r="330" spans="1:10" x14ac:dyDescent="0.4">
      <c r="A330" s="32" t="s">
        <v>75</v>
      </c>
      <c r="B330" s="33">
        <v>44589</v>
      </c>
      <c r="C330" s="34" t="str">
        <f t="shared" si="30"/>
        <v>Jan</v>
      </c>
      <c r="D330" s="32" t="str">
        <f t="shared" si="31"/>
        <v>Buy</v>
      </c>
      <c r="E330" s="35">
        <v>252</v>
      </c>
      <c r="F330" s="43"/>
      <c r="G330" s="32"/>
      <c r="H330" s="37">
        <v>29.95</v>
      </c>
      <c r="I330" s="38"/>
      <c r="J330" s="37">
        <v>5417.71</v>
      </c>
    </row>
    <row r="331" spans="1:10" x14ac:dyDescent="0.4">
      <c r="A331" s="32" t="s">
        <v>87</v>
      </c>
      <c r="B331" s="33">
        <v>44589</v>
      </c>
      <c r="C331" s="34" t="str">
        <f t="shared" si="30"/>
        <v>Jan</v>
      </c>
      <c r="D331" s="32" t="str">
        <f t="shared" si="31"/>
        <v>Buy</v>
      </c>
      <c r="E331" s="35">
        <v>1182</v>
      </c>
      <c r="F331" s="36"/>
      <c r="G331" s="38"/>
      <c r="H331" s="37">
        <v>39.42</v>
      </c>
      <c r="I331" s="38"/>
      <c r="J331" s="37">
        <v>12757.74</v>
      </c>
    </row>
    <row r="332" spans="1:10" x14ac:dyDescent="0.4">
      <c r="A332" s="32" t="s">
        <v>55</v>
      </c>
      <c r="B332" s="39">
        <v>44596</v>
      </c>
      <c r="C332" s="34" t="str">
        <f t="shared" si="30"/>
        <v>Feb</v>
      </c>
      <c r="D332" s="32" t="s">
        <v>6</v>
      </c>
      <c r="E332" s="40">
        <v>215</v>
      </c>
      <c r="F332" s="32"/>
      <c r="G332" s="32"/>
      <c r="H332" s="41">
        <v>29.95</v>
      </c>
      <c r="I332" s="32"/>
      <c r="J332" s="41">
        <v>5540.91</v>
      </c>
    </row>
    <row r="333" spans="1:10" x14ac:dyDescent="0.4">
      <c r="A333" s="32" t="s">
        <v>79</v>
      </c>
      <c r="B333" s="33">
        <v>44596</v>
      </c>
      <c r="C333" s="34" t="str">
        <f t="shared" si="30"/>
        <v>Feb</v>
      </c>
      <c r="D333" s="32" t="str">
        <f>IF(J333&gt;0,"Buy","Sell")</f>
        <v>Sell</v>
      </c>
      <c r="E333" s="35">
        <v>-427</v>
      </c>
      <c r="F333" s="36"/>
      <c r="G333" s="32"/>
      <c r="H333" s="37">
        <v>29.95</v>
      </c>
      <c r="I333" s="38"/>
      <c r="J333" s="37">
        <v>-6254.72</v>
      </c>
    </row>
    <row r="334" spans="1:10" x14ac:dyDescent="0.4">
      <c r="A334" s="32" t="s">
        <v>81</v>
      </c>
      <c r="B334" s="33">
        <v>44599</v>
      </c>
      <c r="C334" s="34" t="str">
        <f t="shared" si="30"/>
        <v>Feb</v>
      </c>
      <c r="D334" s="32" t="str">
        <f>IF(J334&gt;0,"Buy","Sell")</f>
        <v>Sell</v>
      </c>
      <c r="E334" s="35">
        <v>-100</v>
      </c>
      <c r="F334" s="36"/>
      <c r="G334" s="32"/>
      <c r="H334" s="37">
        <v>35.549999999999997</v>
      </c>
      <c r="I334" s="32"/>
      <c r="J334" s="37">
        <v>-11434.45</v>
      </c>
    </row>
    <row r="335" spans="1:10" x14ac:dyDescent="0.4">
      <c r="A335" s="32" t="s">
        <v>82</v>
      </c>
      <c r="B335" s="33">
        <v>44600</v>
      </c>
      <c r="C335" s="34" t="str">
        <f t="shared" si="30"/>
        <v>Feb</v>
      </c>
      <c r="D335" s="32" t="str">
        <f>IF(J335&gt;0,"Buy","Sell")</f>
        <v>Sell</v>
      </c>
      <c r="E335" s="35">
        <v>-2200</v>
      </c>
      <c r="F335" s="36"/>
      <c r="G335" s="38"/>
      <c r="H335" s="37">
        <v>29.95</v>
      </c>
      <c r="I335" s="32"/>
      <c r="J335" s="37">
        <v>-7912.05</v>
      </c>
    </row>
    <row r="336" spans="1:10" x14ac:dyDescent="0.4">
      <c r="A336" s="32" t="s">
        <v>53</v>
      </c>
      <c r="B336" s="39">
        <v>44602</v>
      </c>
      <c r="C336" s="34" t="str">
        <f t="shared" si="30"/>
        <v>Feb</v>
      </c>
      <c r="D336" s="32" t="s">
        <v>18</v>
      </c>
      <c r="E336" s="40">
        <v>-515</v>
      </c>
      <c r="F336" s="32"/>
      <c r="G336" s="32"/>
      <c r="H336" s="41">
        <v>29.95</v>
      </c>
      <c r="I336" s="32"/>
      <c r="J336" s="41">
        <v>-4981</v>
      </c>
    </row>
    <row r="337" spans="1:10" hidden="1" x14ac:dyDescent="0.4">
      <c r="B337" s="27"/>
      <c r="C337" s="22"/>
      <c r="D337" s="3"/>
      <c r="E337" s="30"/>
      <c r="F337" s="3"/>
      <c r="G337" s="13" t="s">
        <v>7</v>
      </c>
      <c r="H337" s="7">
        <f>SUM(H325:H336)</f>
        <v>499.85999999999996</v>
      </c>
      <c r="I337" s="8"/>
      <c r="J337" s="7">
        <f>SUM(J325:J336)</f>
        <v>-46479.340000000018</v>
      </c>
    </row>
    <row r="338" spans="1:10" hidden="1" x14ac:dyDescent="0.4"/>
    <row r="339" spans="1:10" hidden="1" x14ac:dyDescent="0.4">
      <c r="B339" s="27" t="s">
        <v>31</v>
      </c>
      <c r="C339" s="22"/>
      <c r="D339"/>
      <c r="E339" s="2"/>
      <c r="F339"/>
      <c r="G339"/>
      <c r="H339" s="4"/>
      <c r="I339"/>
    </row>
    <row r="340" spans="1:10" hidden="1" x14ac:dyDescent="0.4">
      <c r="A340" s="9" t="s">
        <v>51</v>
      </c>
      <c r="B340" s="28" t="s">
        <v>8</v>
      </c>
      <c r="C340" s="21" t="s">
        <v>50</v>
      </c>
      <c r="D340" t="s">
        <v>4</v>
      </c>
      <c r="E340" s="2" t="s">
        <v>5</v>
      </c>
      <c r="F340"/>
      <c r="H340" s="4" t="s">
        <v>0</v>
      </c>
      <c r="I340"/>
      <c r="J340" s="4" t="s">
        <v>1</v>
      </c>
    </row>
    <row r="341" spans="1:10" x14ac:dyDescent="0.4">
      <c r="A341" s="32" t="s">
        <v>54</v>
      </c>
      <c r="B341" s="39">
        <v>44602</v>
      </c>
      <c r="C341" s="34" t="str">
        <f t="shared" ref="C341:C358" si="32">TEXT(B341, "mmm")</f>
        <v>Feb</v>
      </c>
      <c r="D341" s="32" t="s">
        <v>18</v>
      </c>
      <c r="E341" s="40">
        <v>-5585</v>
      </c>
      <c r="F341" s="32"/>
      <c r="G341" s="32"/>
      <c r="H341" s="41">
        <v>29.95</v>
      </c>
      <c r="I341" s="32"/>
      <c r="J341" s="41">
        <v>-5666.75</v>
      </c>
    </row>
    <row r="342" spans="1:10" x14ac:dyDescent="0.4">
      <c r="A342" s="32" t="s">
        <v>54</v>
      </c>
      <c r="B342" s="39">
        <v>44602</v>
      </c>
      <c r="C342" s="34" t="str">
        <f t="shared" si="32"/>
        <v>Feb</v>
      </c>
      <c r="D342" s="32" t="s">
        <v>18</v>
      </c>
      <c r="E342" s="40">
        <v>-5350</v>
      </c>
      <c r="F342" s="32"/>
      <c r="G342" s="32"/>
      <c r="H342" s="41">
        <v>29.95</v>
      </c>
      <c r="I342" s="32"/>
      <c r="J342" s="41">
        <v>-5600.93</v>
      </c>
    </row>
    <row r="343" spans="1:10" x14ac:dyDescent="0.4">
      <c r="A343" s="32" t="s">
        <v>72</v>
      </c>
      <c r="B343" s="39">
        <v>44602</v>
      </c>
      <c r="C343" s="34" t="str">
        <f t="shared" si="32"/>
        <v>Feb</v>
      </c>
      <c r="D343" s="32" t="str">
        <f t="shared" ref="D343:D356" si="33">IF(J343&gt;0,"Buy","Sell")</f>
        <v>Sell</v>
      </c>
      <c r="E343" s="40">
        <v>-522</v>
      </c>
      <c r="F343" s="42"/>
      <c r="G343" s="32"/>
      <c r="H343" s="41">
        <v>29.95</v>
      </c>
      <c r="I343" s="32"/>
      <c r="J343" s="41">
        <v>-4965.59</v>
      </c>
    </row>
    <row r="344" spans="1:10" x14ac:dyDescent="0.4">
      <c r="A344" s="32" t="s">
        <v>78</v>
      </c>
      <c r="B344" s="39">
        <v>44602</v>
      </c>
      <c r="C344" s="34" t="str">
        <f t="shared" si="32"/>
        <v>Feb</v>
      </c>
      <c r="D344" s="32" t="str">
        <f t="shared" si="33"/>
        <v>Sell</v>
      </c>
      <c r="E344" s="40">
        <v>-1085</v>
      </c>
      <c r="F344" s="42"/>
      <c r="G344" s="32"/>
      <c r="H344" s="41">
        <v>29.95</v>
      </c>
      <c r="I344" s="32"/>
      <c r="J344" s="41">
        <v>-6805.55</v>
      </c>
    </row>
    <row r="345" spans="1:10" x14ac:dyDescent="0.4">
      <c r="A345" s="32" t="s">
        <v>86</v>
      </c>
      <c r="B345" s="39">
        <v>44602</v>
      </c>
      <c r="C345" s="34" t="str">
        <f t="shared" si="32"/>
        <v>Feb</v>
      </c>
      <c r="D345" s="32" t="str">
        <f t="shared" si="33"/>
        <v>Sell</v>
      </c>
      <c r="E345" s="40">
        <v>-412</v>
      </c>
      <c r="F345" s="42"/>
      <c r="G345" s="32"/>
      <c r="H345" s="41">
        <v>29.95</v>
      </c>
      <c r="I345" s="32"/>
      <c r="J345" s="41">
        <v>-5453.77</v>
      </c>
    </row>
    <row r="346" spans="1:10" x14ac:dyDescent="0.4">
      <c r="A346" s="32" t="s">
        <v>58</v>
      </c>
      <c r="B346" s="39">
        <v>44606</v>
      </c>
      <c r="C346" s="34" t="str">
        <f t="shared" si="32"/>
        <v>Feb</v>
      </c>
      <c r="D346" s="32" t="str">
        <f t="shared" si="33"/>
        <v>Sell</v>
      </c>
      <c r="E346" s="40">
        <v>-4960</v>
      </c>
      <c r="F346" s="32"/>
      <c r="G346" s="32"/>
      <c r="H346" s="41">
        <v>29.95</v>
      </c>
      <c r="I346" s="32"/>
      <c r="J346" s="41">
        <v>-7906.05</v>
      </c>
    </row>
    <row r="347" spans="1:10" x14ac:dyDescent="0.4">
      <c r="A347" s="32" t="s">
        <v>63</v>
      </c>
      <c r="B347" s="39">
        <v>44606</v>
      </c>
      <c r="C347" s="34" t="str">
        <f t="shared" si="32"/>
        <v>Feb</v>
      </c>
      <c r="D347" s="32" t="str">
        <f t="shared" si="33"/>
        <v>Buy</v>
      </c>
      <c r="E347" s="40">
        <v>41</v>
      </c>
      <c r="F347" s="32"/>
      <c r="G347" s="32"/>
      <c r="H347" s="41">
        <v>29.95</v>
      </c>
      <c r="I347" s="32"/>
      <c r="J347" s="41">
        <v>10019.6</v>
      </c>
    </row>
    <row r="348" spans="1:10" x14ac:dyDescent="0.4">
      <c r="A348" s="32" t="s">
        <v>68</v>
      </c>
      <c r="B348" s="39">
        <v>44606</v>
      </c>
      <c r="C348" s="34" t="str">
        <f t="shared" si="32"/>
        <v>Feb</v>
      </c>
      <c r="D348" s="32" t="str">
        <f t="shared" si="33"/>
        <v>Sell</v>
      </c>
      <c r="E348" s="40">
        <v>-1175</v>
      </c>
      <c r="F348" s="32"/>
      <c r="G348" s="32"/>
      <c r="H348" s="41">
        <v>29.95</v>
      </c>
      <c r="I348" s="32"/>
      <c r="J348" s="41">
        <v>-5516.05</v>
      </c>
    </row>
    <row r="349" spans="1:10" x14ac:dyDescent="0.4">
      <c r="A349" s="32" t="s">
        <v>75</v>
      </c>
      <c r="B349" s="33">
        <v>44606</v>
      </c>
      <c r="C349" s="34" t="str">
        <f t="shared" si="32"/>
        <v>Feb</v>
      </c>
      <c r="D349" s="32" t="str">
        <f t="shared" si="33"/>
        <v>Sell</v>
      </c>
      <c r="E349" s="35">
        <v>-252</v>
      </c>
      <c r="F349" s="36"/>
      <c r="G349" s="32"/>
      <c r="H349" s="37">
        <v>29.95</v>
      </c>
      <c r="I349" s="38"/>
      <c r="J349" s="37">
        <v>-6002.93</v>
      </c>
    </row>
    <row r="350" spans="1:10" x14ac:dyDescent="0.4">
      <c r="A350" s="32" t="s">
        <v>58</v>
      </c>
      <c r="B350" s="39">
        <v>44608</v>
      </c>
      <c r="C350" s="34" t="str">
        <f t="shared" si="32"/>
        <v>Feb</v>
      </c>
      <c r="D350" s="32" t="str">
        <f t="shared" si="33"/>
        <v>Buy</v>
      </c>
      <c r="E350" s="40">
        <v>5491</v>
      </c>
      <c r="F350" s="32"/>
      <c r="G350" s="32"/>
      <c r="H350" s="41">
        <v>29.95</v>
      </c>
      <c r="I350" s="32"/>
      <c r="J350" s="41">
        <v>7991.9</v>
      </c>
    </row>
    <row r="351" spans="1:10" x14ac:dyDescent="0.4">
      <c r="A351" s="32" t="s">
        <v>87</v>
      </c>
      <c r="B351" s="33">
        <v>44608</v>
      </c>
      <c r="C351" s="34" t="str">
        <f t="shared" si="32"/>
        <v>Feb</v>
      </c>
      <c r="D351" s="32" t="str">
        <f t="shared" si="33"/>
        <v>Sell</v>
      </c>
      <c r="E351" s="35">
        <v>-1182</v>
      </c>
      <c r="F351" s="36"/>
      <c r="G351" s="32"/>
      <c r="H351" s="37">
        <v>43.73</v>
      </c>
      <c r="I351" s="38"/>
      <c r="J351" s="37">
        <v>-14063.44</v>
      </c>
    </row>
    <row r="352" spans="1:10" x14ac:dyDescent="0.4">
      <c r="A352" s="32" t="s">
        <v>63</v>
      </c>
      <c r="B352" s="39">
        <v>44609</v>
      </c>
      <c r="C352" s="34" t="str">
        <f t="shared" si="32"/>
        <v>Feb</v>
      </c>
      <c r="D352" s="32" t="str">
        <f t="shared" si="33"/>
        <v>Sell</v>
      </c>
      <c r="E352" s="40">
        <v>-41</v>
      </c>
      <c r="F352" s="32"/>
      <c r="G352" s="32"/>
      <c r="H352" s="41">
        <v>35.19</v>
      </c>
      <c r="I352" s="32"/>
      <c r="J352" s="41">
        <v>-11316.48</v>
      </c>
    </row>
    <row r="353" spans="1:10" x14ac:dyDescent="0.4">
      <c r="A353" s="32" t="s">
        <v>78</v>
      </c>
      <c r="B353" s="33">
        <v>44609</v>
      </c>
      <c r="C353" s="34" t="str">
        <f t="shared" si="32"/>
        <v>Feb</v>
      </c>
      <c r="D353" s="32" t="str">
        <f t="shared" si="33"/>
        <v>Buy</v>
      </c>
      <c r="E353" s="35">
        <v>1188</v>
      </c>
      <c r="F353" s="36"/>
      <c r="G353" s="32"/>
      <c r="H353" s="37">
        <v>29.95</v>
      </c>
      <c r="I353" s="38"/>
      <c r="J353" s="37">
        <v>6849.07</v>
      </c>
    </row>
    <row r="354" spans="1:10" x14ac:dyDescent="0.4">
      <c r="A354" s="32" t="s">
        <v>63</v>
      </c>
      <c r="B354" s="39">
        <v>44613</v>
      </c>
      <c r="C354" s="34" t="str">
        <f t="shared" si="32"/>
        <v>Feb</v>
      </c>
      <c r="D354" s="32" t="str">
        <f t="shared" si="33"/>
        <v>Buy</v>
      </c>
      <c r="E354" s="40">
        <v>43</v>
      </c>
      <c r="F354" s="32"/>
      <c r="G354" s="32"/>
      <c r="H354" s="41">
        <v>35.020000000000003</v>
      </c>
      <c r="I354" s="32"/>
      <c r="J354" s="41">
        <v>11333.7</v>
      </c>
    </row>
    <row r="355" spans="1:10" x14ac:dyDescent="0.4">
      <c r="A355" s="32" t="s">
        <v>72</v>
      </c>
      <c r="B355" s="39">
        <v>44614</v>
      </c>
      <c r="C355" s="34" t="str">
        <f t="shared" si="32"/>
        <v>Feb</v>
      </c>
      <c r="D355" s="32" t="str">
        <f t="shared" si="33"/>
        <v>Buy</v>
      </c>
      <c r="E355" s="40">
        <v>576</v>
      </c>
      <c r="F355" s="42"/>
      <c r="G355" s="32"/>
      <c r="H355" s="41">
        <v>29.95</v>
      </c>
      <c r="I355" s="32"/>
      <c r="J355" s="41">
        <v>5018.1099999999997</v>
      </c>
    </row>
    <row r="356" spans="1:10" x14ac:dyDescent="0.4">
      <c r="A356" s="32" t="s">
        <v>72</v>
      </c>
      <c r="B356" s="39">
        <v>44614</v>
      </c>
      <c r="C356" s="34" t="str">
        <f t="shared" si="32"/>
        <v>Feb</v>
      </c>
      <c r="D356" s="32" t="str">
        <f t="shared" si="33"/>
        <v>Buy</v>
      </c>
      <c r="E356" s="40">
        <v>575</v>
      </c>
      <c r="F356" s="32"/>
      <c r="G356" s="32"/>
      <c r="H356" s="41">
        <v>29.95</v>
      </c>
      <c r="I356" s="32"/>
      <c r="J356" s="41">
        <v>4980.7</v>
      </c>
    </row>
    <row r="357" spans="1:10" x14ac:dyDescent="0.4">
      <c r="A357" s="32" t="s">
        <v>53</v>
      </c>
      <c r="B357" s="39">
        <v>44616</v>
      </c>
      <c r="C357" s="34" t="str">
        <f t="shared" si="32"/>
        <v>Feb</v>
      </c>
      <c r="D357" s="32" t="s">
        <v>6</v>
      </c>
      <c r="E357" s="40">
        <v>577</v>
      </c>
      <c r="F357" s="32"/>
      <c r="G357" s="32"/>
      <c r="H357" s="41">
        <v>29.95</v>
      </c>
      <c r="I357" s="32"/>
      <c r="J357" s="41">
        <v>5038.3100000000004</v>
      </c>
    </row>
    <row r="358" spans="1:10" x14ac:dyDescent="0.4">
      <c r="A358" s="32" t="s">
        <v>54</v>
      </c>
      <c r="B358" s="39">
        <v>44616</v>
      </c>
      <c r="C358" s="34" t="str">
        <f t="shared" si="32"/>
        <v>Feb</v>
      </c>
      <c r="D358" s="32" t="s">
        <v>6</v>
      </c>
      <c r="E358" s="40">
        <v>5900</v>
      </c>
      <c r="F358" s="32"/>
      <c r="G358" s="32"/>
      <c r="H358" s="41">
        <v>29.95</v>
      </c>
      <c r="I358" s="32"/>
      <c r="J358" s="41">
        <v>5634.95</v>
      </c>
    </row>
    <row r="359" spans="1:10" hidden="1" x14ac:dyDescent="0.4">
      <c r="B359" s="28"/>
      <c r="C359" s="23"/>
      <c r="D359"/>
      <c r="E359" s="2"/>
      <c r="F359"/>
      <c r="G359" s="6" t="s">
        <v>7</v>
      </c>
      <c r="H359" s="7">
        <f>SUM(H341:H358)</f>
        <v>563.18999999999994</v>
      </c>
      <c r="I359" s="6"/>
      <c r="J359" s="7">
        <f>SUM(J341:J358)</f>
        <v>-16431.2</v>
      </c>
    </row>
    <row r="360" spans="1:10" hidden="1" x14ac:dyDescent="0.4"/>
    <row r="361" spans="1:10" hidden="1" x14ac:dyDescent="0.4">
      <c r="B361" s="27" t="s">
        <v>32</v>
      </c>
      <c r="C361" s="22"/>
      <c r="D361"/>
      <c r="E361" s="2"/>
      <c r="F361"/>
      <c r="G361"/>
      <c r="H361" s="4"/>
      <c r="I361"/>
      <c r="J361" s="4"/>
    </row>
    <row r="362" spans="1:10" hidden="1" x14ac:dyDescent="0.4">
      <c r="A362" s="9" t="s">
        <v>51</v>
      </c>
      <c r="B362" s="28" t="s">
        <v>8</v>
      </c>
      <c r="C362" s="21" t="s">
        <v>50</v>
      </c>
      <c r="D362" t="s">
        <v>4</v>
      </c>
      <c r="E362" s="2" t="s">
        <v>5</v>
      </c>
      <c r="F362"/>
      <c r="H362" s="4" t="s">
        <v>0</v>
      </c>
      <c r="I362"/>
      <c r="J362" s="4" t="s">
        <v>1</v>
      </c>
    </row>
    <row r="363" spans="1:10" x14ac:dyDescent="0.4">
      <c r="A363" s="32" t="s">
        <v>72</v>
      </c>
      <c r="B363" s="39">
        <v>44620</v>
      </c>
      <c r="C363" s="34" t="str">
        <f>TEXT(B363, "mmm")</f>
        <v>Feb</v>
      </c>
      <c r="D363" s="32" t="str">
        <f>IF(J363&gt;0,"Buy","Sell")</f>
        <v>Sell</v>
      </c>
      <c r="E363" s="40">
        <v>-503</v>
      </c>
      <c r="F363" s="42"/>
      <c r="G363" s="32"/>
      <c r="H363" s="41">
        <v>29.95</v>
      </c>
      <c r="I363" s="32"/>
      <c r="J363" s="41">
        <v>-4974.8999999999996</v>
      </c>
    </row>
    <row r="364" spans="1:10" x14ac:dyDescent="0.4">
      <c r="A364" s="32" t="s">
        <v>53</v>
      </c>
      <c r="B364" s="39">
        <v>44621</v>
      </c>
      <c r="C364" s="34" t="str">
        <f>TEXT(B364, "mmm")</f>
        <v>Mar</v>
      </c>
      <c r="D364" s="32" t="s">
        <v>18</v>
      </c>
      <c r="E364" s="40">
        <v>-524</v>
      </c>
      <c r="F364" s="32"/>
      <c r="G364" s="32"/>
      <c r="H364" s="41">
        <v>29.95</v>
      </c>
      <c r="I364" s="32"/>
      <c r="J364" s="41">
        <v>-4974.25</v>
      </c>
    </row>
    <row r="365" spans="1:10" x14ac:dyDescent="0.4">
      <c r="A365" s="32" t="s">
        <v>72</v>
      </c>
      <c r="B365" s="39">
        <v>44622</v>
      </c>
      <c r="C365" s="34" t="str">
        <f>TEXT(B365, "mmm")</f>
        <v>Mar</v>
      </c>
      <c r="D365" s="32" t="str">
        <f>IF(J365&gt;0,"Buy","Sell")</f>
        <v>Sell</v>
      </c>
      <c r="E365" s="40">
        <v>-470</v>
      </c>
      <c r="F365" s="42"/>
      <c r="G365" s="32"/>
      <c r="H365" s="41">
        <v>29.95</v>
      </c>
      <c r="I365" s="32"/>
      <c r="J365" s="41">
        <v>-4984.95</v>
      </c>
    </row>
    <row r="366" spans="1:10" x14ac:dyDescent="0.4">
      <c r="A366" s="32" t="s">
        <v>75</v>
      </c>
      <c r="B366" s="33">
        <v>44622</v>
      </c>
      <c r="C366" s="34" t="str">
        <f>TEXT(B366, "mmm")</f>
        <v>Mar</v>
      </c>
      <c r="D366" s="32" t="str">
        <f>IF(J366&gt;0,"Buy","Sell")</f>
        <v>Sell</v>
      </c>
      <c r="E366" s="35">
        <v>-260</v>
      </c>
      <c r="F366" s="36"/>
      <c r="G366" s="32"/>
      <c r="H366" s="37">
        <v>29.95</v>
      </c>
      <c r="I366" s="38"/>
      <c r="J366" s="37">
        <v>-6727.45</v>
      </c>
    </row>
    <row r="367" spans="1:10" x14ac:dyDescent="0.4">
      <c r="A367" s="32" t="s">
        <v>82</v>
      </c>
      <c r="B367" s="33">
        <v>44622</v>
      </c>
      <c r="C367" s="34" t="str">
        <f>TEXT(B367, "mmm")</f>
        <v>Mar</v>
      </c>
      <c r="D367" s="32" t="str">
        <f>IF(J367&gt;0,"Buy","Sell")</f>
        <v>Buy</v>
      </c>
      <c r="E367" s="35">
        <v>2411</v>
      </c>
      <c r="F367" s="36"/>
      <c r="G367" s="38"/>
      <c r="H367" s="37">
        <v>29.95</v>
      </c>
      <c r="I367" s="32"/>
      <c r="J367" s="37">
        <v>7938.03</v>
      </c>
    </row>
    <row r="368" spans="1:10" hidden="1" x14ac:dyDescent="0.4">
      <c r="B368" s="28"/>
      <c r="C368" s="23"/>
      <c r="D368"/>
      <c r="E368" s="2"/>
      <c r="F368"/>
      <c r="G368" s="13" t="s">
        <v>7</v>
      </c>
      <c r="H368" s="7">
        <f>SUM(H363:H367)</f>
        <v>149.75</v>
      </c>
      <c r="I368" s="8"/>
      <c r="J368" s="7">
        <f>SUM(J363:J367)</f>
        <v>-13723.52</v>
      </c>
    </row>
    <row r="369" spans="1:12" hidden="1" x14ac:dyDescent="0.4"/>
    <row r="370" spans="1:12" hidden="1" x14ac:dyDescent="0.4">
      <c r="B370" s="27" t="s">
        <v>33</v>
      </c>
      <c r="C370" s="22"/>
      <c r="D370"/>
      <c r="E370" s="2"/>
      <c r="F370"/>
      <c r="G370"/>
      <c r="H370" s="4"/>
      <c r="I370"/>
      <c r="J370" s="4"/>
    </row>
    <row r="371" spans="1:12" hidden="1" x14ac:dyDescent="0.4">
      <c r="A371" s="9" t="s">
        <v>51</v>
      </c>
      <c r="B371" s="28" t="s">
        <v>8</v>
      </c>
      <c r="C371" s="21" t="s">
        <v>50</v>
      </c>
      <c r="D371" t="s">
        <v>4</v>
      </c>
      <c r="E371" s="2" t="s">
        <v>5</v>
      </c>
      <c r="F371"/>
      <c r="H371" s="4" t="s">
        <v>0</v>
      </c>
      <c r="I371"/>
      <c r="J371" s="4" t="s">
        <v>1</v>
      </c>
    </row>
    <row r="372" spans="1:12" x14ac:dyDescent="0.4">
      <c r="A372" s="32" t="s">
        <v>57</v>
      </c>
      <c r="B372" s="39">
        <v>44623</v>
      </c>
      <c r="C372" s="34" t="str">
        <f t="shared" ref="C372:C382" si="34">TEXT(B372, "mmm")</f>
        <v>Mar</v>
      </c>
      <c r="D372" s="32" t="str">
        <f>IF(J372&gt;0,"Buy","Sell")</f>
        <v>Sell</v>
      </c>
      <c r="E372" s="40">
        <v>-275</v>
      </c>
      <c r="F372" s="32"/>
      <c r="G372" s="32"/>
      <c r="H372" s="41">
        <v>42.64</v>
      </c>
      <c r="I372" s="32"/>
      <c r="J372" s="41">
        <v>-13712.86</v>
      </c>
    </row>
    <row r="373" spans="1:12" x14ac:dyDescent="0.4">
      <c r="A373" s="32" t="s">
        <v>58</v>
      </c>
      <c r="B373" s="39">
        <v>44623</v>
      </c>
      <c r="C373" s="34" t="str">
        <f t="shared" si="34"/>
        <v>Mar</v>
      </c>
      <c r="D373" s="32" t="str">
        <f>IF(J373&gt;0,"Buy","Sell")</f>
        <v>Sell</v>
      </c>
      <c r="E373" s="40">
        <v>-5491</v>
      </c>
      <c r="F373" s="32"/>
      <c r="G373" s="32"/>
      <c r="H373" s="41">
        <v>29.95</v>
      </c>
      <c r="I373" s="32"/>
      <c r="J373" s="41">
        <v>-9153.75</v>
      </c>
    </row>
    <row r="374" spans="1:12" x14ac:dyDescent="0.4">
      <c r="A374" s="32" t="s">
        <v>70</v>
      </c>
      <c r="B374" s="39">
        <v>44623</v>
      </c>
      <c r="C374" s="34" t="str">
        <f t="shared" si="34"/>
        <v>Mar</v>
      </c>
      <c r="D374" s="32" t="str">
        <f>IF(J374&gt;0,"Buy","Sell")</f>
        <v>Sell</v>
      </c>
      <c r="E374" s="40">
        <v>-11365</v>
      </c>
      <c r="F374" s="32"/>
      <c r="G374" s="32"/>
      <c r="H374" s="41">
        <v>36.909999999999997</v>
      </c>
      <c r="I374" s="32"/>
      <c r="J374" s="41">
        <v>-11867.93</v>
      </c>
    </row>
    <row r="375" spans="1:12" x14ac:dyDescent="0.4">
      <c r="A375" s="32" t="s">
        <v>54</v>
      </c>
      <c r="B375" s="39">
        <v>44624</v>
      </c>
      <c r="C375" s="34" t="str">
        <f t="shared" si="34"/>
        <v>Mar</v>
      </c>
      <c r="D375" s="32" t="s">
        <v>6</v>
      </c>
      <c r="E375" s="40">
        <v>6130</v>
      </c>
      <c r="F375" s="32"/>
      <c r="G375" s="32"/>
      <c r="H375" s="41">
        <v>29.95</v>
      </c>
      <c r="I375" s="32"/>
      <c r="J375" s="41">
        <v>5669.55</v>
      </c>
    </row>
    <row r="376" spans="1:12" x14ac:dyDescent="0.4">
      <c r="A376" s="32" t="s">
        <v>74</v>
      </c>
      <c r="B376" s="33">
        <v>44624</v>
      </c>
      <c r="C376" s="34" t="str">
        <f t="shared" si="34"/>
        <v>Mar</v>
      </c>
      <c r="D376" s="32" t="str">
        <f t="shared" ref="D376:D382" si="35">IF(J376&gt;0,"Buy","Sell")</f>
        <v>Buy</v>
      </c>
      <c r="E376" s="35">
        <v>4730</v>
      </c>
      <c r="F376" s="36"/>
      <c r="G376" s="32"/>
      <c r="H376" s="37">
        <v>29.95</v>
      </c>
      <c r="I376" s="38"/>
      <c r="J376" s="37">
        <v>5008.55</v>
      </c>
    </row>
    <row r="377" spans="1:12" x14ac:dyDescent="0.4">
      <c r="A377" s="32" t="s">
        <v>91</v>
      </c>
      <c r="B377" s="33">
        <v>44624</v>
      </c>
      <c r="C377" s="34" t="str">
        <f t="shared" si="34"/>
        <v>Mar</v>
      </c>
      <c r="D377" s="32" t="str">
        <f t="shared" si="35"/>
        <v>Sell</v>
      </c>
      <c r="E377" s="35">
        <v>-365</v>
      </c>
      <c r="F377" s="36"/>
      <c r="G377" s="38"/>
      <c r="H377" s="37">
        <v>35.01</v>
      </c>
      <c r="I377" s="32"/>
      <c r="J377" s="37">
        <v>-11259.26</v>
      </c>
    </row>
    <row r="378" spans="1:12" x14ac:dyDescent="0.4">
      <c r="A378" s="32" t="s">
        <v>64</v>
      </c>
      <c r="B378" s="39">
        <v>44627</v>
      </c>
      <c r="C378" s="34" t="str">
        <f t="shared" si="34"/>
        <v>Mar</v>
      </c>
      <c r="D378" s="32" t="str">
        <f t="shared" si="35"/>
        <v>Sell</v>
      </c>
      <c r="E378" s="40">
        <v>-70000</v>
      </c>
      <c r="F378" s="32"/>
      <c r="G378" s="32"/>
      <c r="H378" s="41">
        <v>29.95</v>
      </c>
      <c r="I378" s="32"/>
      <c r="J378" s="41">
        <v>-6410.05</v>
      </c>
    </row>
    <row r="379" spans="1:12" x14ac:dyDescent="0.4">
      <c r="A379" s="32" t="s">
        <v>72</v>
      </c>
      <c r="B379" s="39">
        <v>44627</v>
      </c>
      <c r="C379" s="34" t="str">
        <f t="shared" si="34"/>
        <v>Mar</v>
      </c>
      <c r="D379" s="32" t="str">
        <f t="shared" si="35"/>
        <v>Buy</v>
      </c>
      <c r="E379" s="40">
        <v>505</v>
      </c>
      <c r="F379" s="42"/>
      <c r="G379" s="32"/>
      <c r="H379" s="41">
        <v>29.95</v>
      </c>
      <c r="I379" s="32"/>
      <c r="J379" s="41">
        <v>5024.3999999999996</v>
      </c>
      <c r="L379" s="10">
        <f>J377+J379</f>
        <v>-6234.8600000000006</v>
      </c>
    </row>
    <row r="380" spans="1:12" x14ac:dyDescent="0.4">
      <c r="A380" s="32" t="s">
        <v>75</v>
      </c>
      <c r="B380" s="33">
        <v>44627</v>
      </c>
      <c r="C380" s="34" t="str">
        <f t="shared" si="34"/>
        <v>Mar</v>
      </c>
      <c r="D380" s="32" t="str">
        <f t="shared" si="35"/>
        <v>Sell</v>
      </c>
      <c r="E380" s="35">
        <v>-475</v>
      </c>
      <c r="F380" s="36"/>
      <c r="G380" s="32"/>
      <c r="H380" s="37">
        <v>39.9</v>
      </c>
      <c r="I380" s="38"/>
      <c r="J380" s="37">
        <v>-12832.6</v>
      </c>
    </row>
    <row r="381" spans="1:12" x14ac:dyDescent="0.4">
      <c r="A381" s="32" t="s">
        <v>91</v>
      </c>
      <c r="B381" s="33">
        <v>44627</v>
      </c>
      <c r="C381" s="34" t="str">
        <f t="shared" si="34"/>
        <v>Mar</v>
      </c>
      <c r="D381" s="32" t="str">
        <f t="shared" si="35"/>
        <v>Sell</v>
      </c>
      <c r="E381" s="35">
        <v>-320</v>
      </c>
      <c r="F381" s="36"/>
      <c r="G381" s="38"/>
      <c r="H381" s="37">
        <v>34.229999999999997</v>
      </c>
      <c r="I381" s="32"/>
      <c r="J381" s="37">
        <v>-11009.2</v>
      </c>
    </row>
    <row r="382" spans="1:12" x14ac:dyDescent="0.4">
      <c r="A382" s="32" t="s">
        <v>91</v>
      </c>
      <c r="B382" s="33">
        <v>44627</v>
      </c>
      <c r="C382" s="34" t="str">
        <f t="shared" si="34"/>
        <v>Mar</v>
      </c>
      <c r="D382" s="32" t="str">
        <f t="shared" si="35"/>
        <v>Sell</v>
      </c>
      <c r="E382" s="35">
        <v>-165</v>
      </c>
      <c r="F382" s="36"/>
      <c r="G382" s="38"/>
      <c r="H382" s="37">
        <v>29.95</v>
      </c>
      <c r="I382" s="32"/>
      <c r="J382" s="37">
        <v>-5532.12</v>
      </c>
    </row>
    <row r="383" spans="1:12" hidden="1" x14ac:dyDescent="0.4">
      <c r="B383" s="28"/>
      <c r="C383" s="23"/>
      <c r="D383"/>
      <c r="E383" s="2"/>
      <c r="F383"/>
      <c r="G383" s="6" t="s">
        <v>7</v>
      </c>
      <c r="H383" s="7">
        <f>SUM(H372:H382)</f>
        <v>368.38999999999993</v>
      </c>
      <c r="I383" s="8"/>
      <c r="J383" s="7">
        <f>SUM(J372:J382)</f>
        <v>-66075.27</v>
      </c>
    </row>
    <row r="384" spans="1:12" hidden="1" x14ac:dyDescent="0.4">
      <c r="B384" s="28"/>
      <c r="C384" s="23"/>
      <c r="D384"/>
      <c r="E384" s="2"/>
      <c r="F384"/>
      <c r="G384"/>
      <c r="H384" s="4"/>
      <c r="I384"/>
      <c r="J384" s="4"/>
    </row>
    <row r="385" spans="1:10" hidden="1" x14ac:dyDescent="0.4">
      <c r="B385" s="27" t="s">
        <v>34</v>
      </c>
      <c r="C385" s="22"/>
      <c r="D385"/>
      <c r="E385" s="2"/>
      <c r="F385"/>
      <c r="G385"/>
    </row>
    <row r="386" spans="1:10" hidden="1" x14ac:dyDescent="0.4">
      <c r="A386" s="9" t="s">
        <v>51</v>
      </c>
      <c r="B386" s="28" t="s">
        <v>8</v>
      </c>
      <c r="C386" s="21" t="s">
        <v>50</v>
      </c>
      <c r="D386" t="s">
        <v>4</v>
      </c>
      <c r="E386" s="2" t="s">
        <v>5</v>
      </c>
      <c r="F386"/>
      <c r="H386" s="4" t="s">
        <v>0</v>
      </c>
      <c r="I386"/>
      <c r="J386" s="4" t="s">
        <v>1</v>
      </c>
    </row>
    <row r="387" spans="1:10" x14ac:dyDescent="0.4">
      <c r="A387" s="32" t="s">
        <v>70</v>
      </c>
      <c r="B387" s="39">
        <v>44629</v>
      </c>
      <c r="C387" s="34" t="str">
        <f t="shared" ref="C387:C394" si="36">TEXT(B387, "mmm")</f>
        <v>Mar</v>
      </c>
      <c r="D387" s="32" t="str">
        <f t="shared" ref="D387:D394" si="37">IF(J387&gt;0,"Buy","Sell")</f>
        <v>Sell</v>
      </c>
      <c r="E387" s="40">
        <v>-4484</v>
      </c>
      <c r="F387" s="32"/>
      <c r="G387" s="32"/>
      <c r="H387" s="41">
        <v>29.95</v>
      </c>
      <c r="I387" s="32"/>
      <c r="J387" s="41">
        <v>-4992.13</v>
      </c>
    </row>
    <row r="388" spans="1:10" x14ac:dyDescent="0.4">
      <c r="A388" s="32" t="s">
        <v>74</v>
      </c>
      <c r="B388" s="33">
        <v>44629</v>
      </c>
      <c r="C388" s="34" t="str">
        <f t="shared" si="36"/>
        <v>Mar</v>
      </c>
      <c r="D388" s="32" t="str">
        <f t="shared" si="37"/>
        <v>Sell</v>
      </c>
      <c r="E388" s="35">
        <v>-4730</v>
      </c>
      <c r="F388" s="43"/>
      <c r="G388" s="32"/>
      <c r="H388" s="37">
        <v>29.95</v>
      </c>
      <c r="I388" s="38"/>
      <c r="J388" s="37">
        <v>-5669.7</v>
      </c>
    </row>
    <row r="389" spans="1:10" x14ac:dyDescent="0.4">
      <c r="A389" s="32" t="s">
        <v>70</v>
      </c>
      <c r="B389" s="39">
        <v>44630</v>
      </c>
      <c r="C389" s="34" t="str">
        <f t="shared" si="36"/>
        <v>Mar</v>
      </c>
      <c r="D389" s="32" t="str">
        <f t="shared" si="37"/>
        <v>Sell</v>
      </c>
      <c r="E389" s="40">
        <v>-6700</v>
      </c>
      <c r="F389" s="32"/>
      <c r="G389" s="32"/>
      <c r="H389" s="41">
        <v>29.95</v>
      </c>
      <c r="I389" s="32"/>
      <c r="J389" s="41">
        <v>-7742.05</v>
      </c>
    </row>
    <row r="390" spans="1:10" x14ac:dyDescent="0.4">
      <c r="A390" s="32" t="s">
        <v>70</v>
      </c>
      <c r="B390" s="39">
        <v>44631</v>
      </c>
      <c r="C390" s="34" t="str">
        <f t="shared" si="36"/>
        <v>Mar</v>
      </c>
      <c r="D390" s="32" t="str">
        <f t="shared" si="37"/>
        <v>Sell</v>
      </c>
      <c r="E390" s="40">
        <v>-5155</v>
      </c>
      <c r="F390" s="32"/>
      <c r="G390" s="32"/>
      <c r="H390" s="41">
        <v>29.95</v>
      </c>
      <c r="I390" s="32"/>
      <c r="J390" s="41">
        <v>-6465.35</v>
      </c>
    </row>
    <row r="391" spans="1:10" x14ac:dyDescent="0.4">
      <c r="A391" s="32" t="s">
        <v>57</v>
      </c>
      <c r="B391" s="39">
        <v>44635</v>
      </c>
      <c r="C391" s="34" t="str">
        <f t="shared" si="36"/>
        <v>Mar</v>
      </c>
      <c r="D391" s="32" t="str">
        <f t="shared" si="37"/>
        <v>Buy</v>
      </c>
      <c r="E391" s="40">
        <v>302</v>
      </c>
      <c r="F391" s="32"/>
      <c r="G391" s="32"/>
      <c r="H391" s="41">
        <v>42.63</v>
      </c>
      <c r="I391" s="32"/>
      <c r="J391" s="41">
        <v>13792.69</v>
      </c>
    </row>
    <row r="392" spans="1:10" x14ac:dyDescent="0.4">
      <c r="A392" s="32" t="s">
        <v>58</v>
      </c>
      <c r="B392" s="39">
        <v>44635</v>
      </c>
      <c r="C392" s="34" t="str">
        <f t="shared" si="36"/>
        <v>Mar</v>
      </c>
      <c r="D392" s="32" t="str">
        <f t="shared" si="37"/>
        <v>Buy</v>
      </c>
      <c r="E392" s="40">
        <v>6022</v>
      </c>
      <c r="F392" s="32"/>
      <c r="G392" s="32"/>
      <c r="H392" s="41">
        <v>29.95</v>
      </c>
      <c r="I392" s="32"/>
      <c r="J392" s="41">
        <v>9183.39</v>
      </c>
    </row>
    <row r="393" spans="1:10" x14ac:dyDescent="0.4">
      <c r="A393" s="32" t="s">
        <v>81</v>
      </c>
      <c r="B393" s="33">
        <v>44635</v>
      </c>
      <c r="C393" s="34" t="str">
        <f t="shared" si="36"/>
        <v>Mar</v>
      </c>
      <c r="D393" s="32" t="str">
        <f t="shared" si="37"/>
        <v>Buy</v>
      </c>
      <c r="E393" s="35">
        <v>108</v>
      </c>
      <c r="F393" s="36"/>
      <c r="G393" s="32"/>
      <c r="H393" s="37">
        <v>35.6</v>
      </c>
      <c r="I393" s="32"/>
      <c r="J393" s="37">
        <v>11518.16</v>
      </c>
    </row>
    <row r="394" spans="1:10" x14ac:dyDescent="0.4">
      <c r="A394" s="32" t="s">
        <v>64</v>
      </c>
      <c r="B394" s="39">
        <v>44636</v>
      </c>
      <c r="C394" s="34" t="str">
        <f t="shared" si="36"/>
        <v>Mar</v>
      </c>
      <c r="D394" s="32" t="str">
        <f t="shared" si="37"/>
        <v>Buy</v>
      </c>
      <c r="E394" s="40">
        <v>80125</v>
      </c>
      <c r="F394" s="32"/>
      <c r="G394" s="32"/>
      <c r="H394" s="41">
        <v>29.95</v>
      </c>
      <c r="I394" s="32"/>
      <c r="J394" s="41">
        <v>6359.83</v>
      </c>
    </row>
    <row r="395" spans="1:10" hidden="1" x14ac:dyDescent="0.4">
      <c r="B395" s="28"/>
      <c r="C395" s="23"/>
      <c r="D395"/>
      <c r="E395" s="2"/>
      <c r="F395"/>
      <c r="G395" s="6" t="s">
        <v>7</v>
      </c>
      <c r="H395" s="7">
        <f>SUM(H387:H394)</f>
        <v>257.93</v>
      </c>
      <c r="I395" s="8"/>
      <c r="J395" s="14">
        <f>SUM(J387:J394)</f>
        <v>15984.839999999997</v>
      </c>
    </row>
    <row r="396" spans="1:10" hidden="1" x14ac:dyDescent="0.4">
      <c r="B396" s="28"/>
      <c r="C396" s="23"/>
      <c r="D396"/>
      <c r="E396" s="2"/>
      <c r="F396"/>
      <c r="G396"/>
      <c r="H396" s="4"/>
      <c r="I396"/>
      <c r="J396" s="4"/>
    </row>
    <row r="397" spans="1:10" hidden="1" x14ac:dyDescent="0.4">
      <c r="B397" s="27" t="s">
        <v>35</v>
      </c>
      <c r="C397" s="22"/>
      <c r="D397"/>
      <c r="E397" s="2"/>
      <c r="F397"/>
      <c r="G397"/>
      <c r="H397" s="4"/>
      <c r="I397"/>
      <c r="J397" s="4"/>
    </row>
    <row r="398" spans="1:10" hidden="1" x14ac:dyDescent="0.4">
      <c r="A398" s="9" t="s">
        <v>51</v>
      </c>
      <c r="B398" s="28" t="s">
        <v>8</v>
      </c>
      <c r="C398" s="21" t="s">
        <v>50</v>
      </c>
      <c r="D398" t="s">
        <v>4</v>
      </c>
      <c r="E398" s="2" t="s">
        <v>5</v>
      </c>
      <c r="F398"/>
      <c r="H398" s="4" t="s">
        <v>0</v>
      </c>
      <c r="I398"/>
      <c r="J398" s="4" t="s">
        <v>1</v>
      </c>
    </row>
    <row r="399" spans="1:10" x14ac:dyDescent="0.4">
      <c r="A399" s="32" t="s">
        <v>70</v>
      </c>
      <c r="B399" s="39">
        <v>44637</v>
      </c>
      <c r="C399" s="34" t="str">
        <f t="shared" ref="C399:C407" si="38">TEXT(B399, "mmm")</f>
        <v>Mar</v>
      </c>
      <c r="D399" s="32" t="str">
        <f>IF(J399&gt;0,"Buy","Sell")</f>
        <v>Sell</v>
      </c>
      <c r="E399" s="40">
        <v>-3378</v>
      </c>
      <c r="F399" s="32"/>
      <c r="G399" s="32"/>
      <c r="H399" s="41">
        <v>29.95</v>
      </c>
      <c r="I399" s="32"/>
      <c r="J399" s="41">
        <v>-4986.38</v>
      </c>
    </row>
    <row r="400" spans="1:10" x14ac:dyDescent="0.4">
      <c r="A400" s="32" t="s">
        <v>82</v>
      </c>
      <c r="B400" s="33">
        <v>44638</v>
      </c>
      <c r="C400" s="34" t="str">
        <f t="shared" si="38"/>
        <v>Mar</v>
      </c>
      <c r="D400" s="32" t="str">
        <f>IF(J400&gt;0,"Buy","Sell")</f>
        <v>Buy</v>
      </c>
      <c r="E400" s="35">
        <v>1600</v>
      </c>
      <c r="F400" s="36"/>
      <c r="G400" s="38"/>
      <c r="H400" s="37">
        <v>29.95</v>
      </c>
      <c r="I400" s="32"/>
      <c r="J400" s="37">
        <v>5133.95</v>
      </c>
    </row>
    <row r="401" spans="1:10" x14ac:dyDescent="0.4">
      <c r="A401" s="32" t="s">
        <v>52</v>
      </c>
      <c r="B401" s="39">
        <v>44642</v>
      </c>
      <c r="C401" s="34" t="str">
        <f t="shared" si="38"/>
        <v>Mar</v>
      </c>
      <c r="D401" s="32" t="s">
        <v>6</v>
      </c>
      <c r="E401" s="40">
        <v>1400</v>
      </c>
      <c r="F401" s="32"/>
      <c r="G401" s="32"/>
      <c r="H401" s="41">
        <v>31.61</v>
      </c>
      <c r="I401" s="32"/>
      <c r="J401" s="41">
        <v>10230.61</v>
      </c>
    </row>
    <row r="402" spans="1:10" x14ac:dyDescent="0.4">
      <c r="A402" s="32" t="s">
        <v>52</v>
      </c>
      <c r="B402" s="39">
        <v>44642</v>
      </c>
      <c r="C402" s="34" t="str">
        <f t="shared" si="38"/>
        <v>Mar</v>
      </c>
      <c r="D402" s="32" t="s">
        <v>6</v>
      </c>
      <c r="E402" s="40">
        <v>1400</v>
      </c>
      <c r="F402" s="32"/>
      <c r="G402" s="32"/>
      <c r="H402" s="41">
        <v>31.46</v>
      </c>
      <c r="I402" s="32"/>
      <c r="J402" s="41">
        <v>10181.459999999999</v>
      </c>
    </row>
    <row r="403" spans="1:10" x14ac:dyDescent="0.4">
      <c r="A403" s="32" t="s">
        <v>78</v>
      </c>
      <c r="B403" s="33">
        <v>44645</v>
      </c>
      <c r="C403" s="34" t="str">
        <f t="shared" si="38"/>
        <v>Mar</v>
      </c>
      <c r="D403" s="32" t="str">
        <f>IF(J403&gt;0,"Buy","Sell")</f>
        <v>Sell</v>
      </c>
      <c r="E403" s="35">
        <v>-1188</v>
      </c>
      <c r="F403" s="36"/>
      <c r="G403" s="32"/>
      <c r="H403" s="37">
        <v>29.95</v>
      </c>
      <c r="I403" s="38"/>
      <c r="J403" s="37">
        <v>-7525.73</v>
      </c>
    </row>
    <row r="404" spans="1:10" x14ac:dyDescent="0.4">
      <c r="A404" s="32" t="s">
        <v>81</v>
      </c>
      <c r="B404" s="33">
        <v>44645</v>
      </c>
      <c r="C404" s="34" t="str">
        <f t="shared" si="38"/>
        <v>Mar</v>
      </c>
      <c r="D404" s="32" t="str">
        <f>IF(J404&gt;0,"Buy","Sell")</f>
        <v>Sell</v>
      </c>
      <c r="E404" s="35">
        <v>-108</v>
      </c>
      <c r="F404" s="36"/>
      <c r="G404" s="32"/>
      <c r="H404" s="37">
        <v>39.25</v>
      </c>
      <c r="I404" s="32"/>
      <c r="J404" s="37">
        <v>-12622.67</v>
      </c>
    </row>
    <row r="405" spans="1:10" x14ac:dyDescent="0.4">
      <c r="A405" s="32" t="s">
        <v>57</v>
      </c>
      <c r="B405" s="39">
        <v>44648</v>
      </c>
      <c r="C405" s="34" t="str">
        <f t="shared" si="38"/>
        <v>Mar</v>
      </c>
      <c r="D405" s="32" t="str">
        <f>IF(J405&gt;0,"Buy","Sell")</f>
        <v>Sell</v>
      </c>
      <c r="E405" s="40">
        <v>-302</v>
      </c>
      <c r="F405" s="32"/>
      <c r="G405" s="32"/>
      <c r="H405" s="41">
        <v>47.29</v>
      </c>
      <c r="I405" s="32"/>
      <c r="J405" s="41">
        <v>-15208.5</v>
      </c>
    </row>
    <row r="406" spans="1:10" x14ac:dyDescent="0.4">
      <c r="A406" s="32" t="s">
        <v>53</v>
      </c>
      <c r="B406" s="39">
        <v>44649</v>
      </c>
      <c r="C406" s="34" t="str">
        <f t="shared" si="38"/>
        <v>Mar</v>
      </c>
      <c r="D406" s="32" t="s">
        <v>18</v>
      </c>
      <c r="E406" s="40">
        <v>-440</v>
      </c>
      <c r="F406" s="32"/>
      <c r="G406" s="32"/>
      <c r="H406" s="41">
        <v>29.95</v>
      </c>
      <c r="I406" s="32"/>
      <c r="J406" s="41">
        <v>-5003.6499999999996</v>
      </c>
    </row>
    <row r="407" spans="1:10" x14ac:dyDescent="0.4">
      <c r="A407" s="32" t="s">
        <v>72</v>
      </c>
      <c r="B407" s="39">
        <v>44649</v>
      </c>
      <c r="C407" s="34" t="str">
        <f t="shared" si="38"/>
        <v>Mar</v>
      </c>
      <c r="D407" s="32" t="str">
        <f>IF(J407&gt;0,"Buy","Sell")</f>
        <v>Sell</v>
      </c>
      <c r="E407" s="40">
        <v>-458</v>
      </c>
      <c r="F407" s="42"/>
      <c r="G407" s="32"/>
      <c r="H407" s="41">
        <v>29.95</v>
      </c>
      <c r="I407" s="32"/>
      <c r="J407" s="41">
        <v>-4971.41</v>
      </c>
    </row>
    <row r="408" spans="1:10" hidden="1" x14ac:dyDescent="0.4">
      <c r="B408" s="28"/>
      <c r="C408" s="23"/>
      <c r="D408"/>
      <c r="E408" s="2"/>
      <c r="F408"/>
      <c r="G408" s="6" t="s">
        <v>7</v>
      </c>
      <c r="H408" s="7">
        <f>SUM(H399:H407)</f>
        <v>299.35999999999996</v>
      </c>
      <c r="I408" s="8"/>
      <c r="J408" s="7">
        <f>SUM(J399:J407)</f>
        <v>-24772.32</v>
      </c>
    </row>
    <row r="409" spans="1:10" hidden="1" x14ac:dyDescent="0.4"/>
    <row r="410" spans="1:10" hidden="1" x14ac:dyDescent="0.4">
      <c r="B410" s="27" t="s">
        <v>36</v>
      </c>
      <c r="C410" s="22"/>
      <c r="D410"/>
      <c r="E410" s="2"/>
      <c r="F410"/>
      <c r="G410"/>
      <c r="H410" s="4"/>
      <c r="I410"/>
      <c r="J410" s="4"/>
    </row>
    <row r="411" spans="1:10" hidden="1" x14ac:dyDescent="0.4">
      <c r="A411" s="9" t="s">
        <v>51</v>
      </c>
      <c r="B411" s="28" t="s">
        <v>8</v>
      </c>
      <c r="C411" s="21" t="s">
        <v>50</v>
      </c>
      <c r="D411" t="s">
        <v>4</v>
      </c>
      <c r="E411" s="2" t="s">
        <v>5</v>
      </c>
      <c r="F411"/>
      <c r="H411" s="4" t="s">
        <v>0</v>
      </c>
      <c r="I411"/>
      <c r="J411" s="4" t="s">
        <v>1</v>
      </c>
    </row>
    <row r="412" spans="1:10" x14ac:dyDescent="0.4">
      <c r="A412" s="32" t="s">
        <v>52</v>
      </c>
      <c r="B412" s="39">
        <v>44655</v>
      </c>
      <c r="C412" s="34" t="str">
        <f t="shared" ref="C412:C434" si="39">TEXT(B412, "mmm")</f>
        <v>Apr</v>
      </c>
      <c r="D412" s="32" t="s">
        <v>18</v>
      </c>
      <c r="E412" s="40">
        <v>-1400</v>
      </c>
      <c r="F412" s="32"/>
      <c r="G412" s="32"/>
      <c r="H412" s="41">
        <v>34.69</v>
      </c>
      <c r="I412" s="32"/>
      <c r="J412" s="41">
        <v>-11158.31</v>
      </c>
    </row>
    <row r="413" spans="1:10" x14ac:dyDescent="0.4">
      <c r="A413" s="32" t="s">
        <v>52</v>
      </c>
      <c r="B413" s="39">
        <v>44656</v>
      </c>
      <c r="C413" s="34" t="str">
        <f t="shared" si="39"/>
        <v>Apr</v>
      </c>
      <c r="D413" s="32" t="s">
        <v>18</v>
      </c>
      <c r="E413" s="40">
        <v>-2070</v>
      </c>
      <c r="F413" s="32"/>
      <c r="G413" s="32"/>
      <c r="H413" s="41">
        <v>53.13</v>
      </c>
      <c r="I413" s="32"/>
      <c r="J413" s="41">
        <v>-17087.63</v>
      </c>
    </row>
    <row r="414" spans="1:10" x14ac:dyDescent="0.4">
      <c r="A414" s="32" t="s">
        <v>54</v>
      </c>
      <c r="B414" s="39">
        <v>44657</v>
      </c>
      <c r="C414" s="34" t="str">
        <f t="shared" si="39"/>
        <v>Apr</v>
      </c>
      <c r="D414" s="32" t="s">
        <v>18</v>
      </c>
      <c r="E414" s="40">
        <v>-6130</v>
      </c>
      <c r="F414" s="32"/>
      <c r="G414" s="32"/>
      <c r="H414" s="41">
        <v>29.95</v>
      </c>
      <c r="I414" s="32"/>
      <c r="J414" s="41">
        <v>-6222.65</v>
      </c>
    </row>
    <row r="415" spans="1:10" x14ac:dyDescent="0.4">
      <c r="A415" s="32" t="s">
        <v>72</v>
      </c>
      <c r="B415" s="39">
        <v>44657</v>
      </c>
      <c r="C415" s="34" t="str">
        <f t="shared" si="39"/>
        <v>Apr</v>
      </c>
      <c r="D415" s="32" t="str">
        <f>IF(J415&gt;0,"Buy","Sell")</f>
        <v>Buy</v>
      </c>
      <c r="E415" s="40">
        <v>491</v>
      </c>
      <c r="F415" s="42"/>
      <c r="G415" s="32"/>
      <c r="H415" s="41">
        <v>29.95</v>
      </c>
      <c r="I415" s="32"/>
      <c r="J415" s="41">
        <v>5033.24</v>
      </c>
    </row>
    <row r="416" spans="1:10" x14ac:dyDescent="0.4">
      <c r="A416" s="32" t="s">
        <v>82</v>
      </c>
      <c r="B416" s="33">
        <v>44657</v>
      </c>
      <c r="C416" s="34" t="str">
        <f t="shared" si="39"/>
        <v>Apr</v>
      </c>
      <c r="D416" s="32" t="str">
        <f>IF(J416&gt;0,"Buy","Sell")</f>
        <v>Buy</v>
      </c>
      <c r="E416" s="35">
        <v>3200</v>
      </c>
      <c r="F416" s="36"/>
      <c r="G416" s="38"/>
      <c r="H416" s="37">
        <v>31.65</v>
      </c>
      <c r="I416" s="32"/>
      <c r="J416" s="37">
        <v>10239.65</v>
      </c>
    </row>
    <row r="417" spans="1:12" x14ac:dyDescent="0.4">
      <c r="A417" s="32" t="s">
        <v>68</v>
      </c>
      <c r="B417" s="39">
        <v>44658</v>
      </c>
      <c r="C417" s="34" t="str">
        <f t="shared" si="39"/>
        <v>Apr</v>
      </c>
      <c r="D417" s="32" t="str">
        <f>IF(J417&gt;0,"Buy","Sell")</f>
        <v>Buy</v>
      </c>
      <c r="E417" s="40">
        <v>1275</v>
      </c>
      <c r="F417" s="32"/>
      <c r="G417" s="32"/>
      <c r="H417" s="41">
        <v>29.95</v>
      </c>
      <c r="I417" s="32"/>
      <c r="J417" s="41">
        <v>5483.14</v>
      </c>
      <c r="L417" s="10">
        <f>J417+J414</f>
        <v>-739.50999999999931</v>
      </c>
    </row>
    <row r="418" spans="1:12" x14ac:dyDescent="0.4">
      <c r="A418" s="38" t="s">
        <v>75</v>
      </c>
      <c r="B418" s="33">
        <v>44662</v>
      </c>
      <c r="C418" s="46" t="str">
        <f t="shared" si="39"/>
        <v>Apr</v>
      </c>
      <c r="D418" s="38" t="str">
        <f>IF(J418&gt;0,"Buy","Sell")</f>
        <v>Sell</v>
      </c>
      <c r="E418" s="35">
        <v>-203</v>
      </c>
      <c r="F418" s="38"/>
      <c r="G418" s="38"/>
      <c r="H418" s="37">
        <v>29.95</v>
      </c>
      <c r="I418" s="38"/>
      <c r="J418" s="37">
        <v>-5656.08</v>
      </c>
    </row>
    <row r="419" spans="1:12" x14ac:dyDescent="0.4">
      <c r="A419" s="38" t="s">
        <v>70</v>
      </c>
      <c r="B419" s="33">
        <v>44663</v>
      </c>
      <c r="C419" s="46" t="str">
        <f t="shared" si="39"/>
        <v>Apr</v>
      </c>
      <c r="D419" s="38" t="str">
        <f>IF(J419&gt;0,"Buy","Sell")</f>
        <v>Buy</v>
      </c>
      <c r="E419" s="35">
        <v>5400</v>
      </c>
      <c r="F419" s="38"/>
      <c r="G419" s="38"/>
      <c r="H419" s="37">
        <v>29.95</v>
      </c>
      <c r="I419" s="38"/>
      <c r="J419" s="37">
        <v>10019.950000000001</v>
      </c>
    </row>
    <row r="420" spans="1:12" x14ac:dyDescent="0.4">
      <c r="A420" s="38" t="s">
        <v>54</v>
      </c>
      <c r="B420" s="33">
        <v>44664</v>
      </c>
      <c r="C420" s="46" t="str">
        <f t="shared" si="39"/>
        <v>Apr</v>
      </c>
      <c r="D420" s="38" t="s">
        <v>18</v>
      </c>
      <c r="E420" s="35">
        <v>-5900</v>
      </c>
      <c r="F420" s="38"/>
      <c r="G420" s="38"/>
      <c r="H420" s="37">
        <v>29.95</v>
      </c>
      <c r="I420" s="38"/>
      <c r="J420" s="37">
        <v>-6135.55</v>
      </c>
    </row>
    <row r="421" spans="1:12" x14ac:dyDescent="0.4">
      <c r="A421" s="38" t="s">
        <v>70</v>
      </c>
      <c r="B421" s="33">
        <v>44664</v>
      </c>
      <c r="C421" s="46" t="str">
        <f t="shared" si="39"/>
        <v>Apr</v>
      </c>
      <c r="D421" s="38" t="str">
        <f>IF(J421&gt;0,"Buy","Sell")</f>
        <v>Sell</v>
      </c>
      <c r="E421" s="35">
        <v>-2460</v>
      </c>
      <c r="F421" s="38"/>
      <c r="G421" s="38"/>
      <c r="H421" s="37">
        <v>29.95</v>
      </c>
      <c r="I421" s="38"/>
      <c r="J421" s="37">
        <v>-4988.45</v>
      </c>
    </row>
    <row r="422" spans="1:12" x14ac:dyDescent="0.4">
      <c r="A422" s="38" t="s">
        <v>72</v>
      </c>
      <c r="B422" s="33">
        <v>44664</v>
      </c>
      <c r="C422" s="46" t="str">
        <f t="shared" si="39"/>
        <v>Apr</v>
      </c>
      <c r="D422" s="38" t="str">
        <f>IF(J422&gt;0,"Buy","Sell")</f>
        <v>Buy</v>
      </c>
      <c r="E422" s="35">
        <v>517</v>
      </c>
      <c r="F422" s="38"/>
      <c r="G422" s="38"/>
      <c r="H422" s="37">
        <v>29.95</v>
      </c>
      <c r="I422" s="38"/>
      <c r="J422" s="37">
        <v>5024.17</v>
      </c>
    </row>
    <row r="423" spans="1:12" x14ac:dyDescent="0.4">
      <c r="A423" s="38" t="s">
        <v>52</v>
      </c>
      <c r="B423" s="33">
        <v>44665</v>
      </c>
      <c r="C423" s="46" t="str">
        <f t="shared" si="39"/>
        <v>Apr</v>
      </c>
      <c r="D423" s="38" t="s">
        <v>18</v>
      </c>
      <c r="E423" s="35">
        <v>-640</v>
      </c>
      <c r="F423" s="38"/>
      <c r="G423" s="38"/>
      <c r="H423" s="37">
        <v>29.95</v>
      </c>
      <c r="I423" s="38"/>
      <c r="J423" s="37">
        <v>-5500.77</v>
      </c>
    </row>
    <row r="424" spans="1:12" x14ac:dyDescent="0.4">
      <c r="A424" s="38" t="s">
        <v>55</v>
      </c>
      <c r="B424" s="33">
        <v>44665</v>
      </c>
      <c r="C424" s="46" t="str">
        <f t="shared" si="39"/>
        <v>Apr</v>
      </c>
      <c r="D424" s="38" t="s">
        <v>6</v>
      </c>
      <c r="E424" s="35">
        <v>400</v>
      </c>
      <c r="F424" s="38"/>
      <c r="G424" s="38"/>
      <c r="H424" s="37">
        <v>31.11</v>
      </c>
      <c r="I424" s="38"/>
      <c r="J424" s="37">
        <v>10066.98</v>
      </c>
    </row>
    <row r="425" spans="1:12" x14ac:dyDescent="0.4">
      <c r="A425" s="38" t="s">
        <v>82</v>
      </c>
      <c r="B425" s="33">
        <v>44665</v>
      </c>
      <c r="C425" s="46" t="str">
        <f t="shared" si="39"/>
        <v>Apr</v>
      </c>
      <c r="D425" s="38" t="str">
        <f t="shared" ref="D425:D434" si="40">IF(J425&gt;0,"Buy","Sell")</f>
        <v>Buy</v>
      </c>
      <c r="E425" s="35">
        <v>3500</v>
      </c>
      <c r="F425" s="36"/>
      <c r="G425" s="38"/>
      <c r="H425" s="37">
        <v>33.64</v>
      </c>
      <c r="I425" s="38"/>
      <c r="J425" s="37">
        <v>10883.64</v>
      </c>
    </row>
    <row r="426" spans="1:12" x14ac:dyDescent="0.4">
      <c r="A426" s="38" t="s">
        <v>70</v>
      </c>
      <c r="B426" s="33">
        <v>44670</v>
      </c>
      <c r="C426" s="46" t="str">
        <f t="shared" si="39"/>
        <v>Apr</v>
      </c>
      <c r="D426" s="38" t="str">
        <f t="shared" si="40"/>
        <v>Sell</v>
      </c>
      <c r="E426" s="35">
        <v>-2304</v>
      </c>
      <c r="F426" s="38"/>
      <c r="G426" s="38"/>
      <c r="H426" s="37">
        <v>29.95</v>
      </c>
      <c r="I426" s="38"/>
      <c r="J426" s="37">
        <v>-4992.7700000000004</v>
      </c>
    </row>
    <row r="427" spans="1:12" x14ac:dyDescent="0.4">
      <c r="A427" s="32" t="s">
        <v>72</v>
      </c>
      <c r="B427" s="39">
        <v>44670</v>
      </c>
      <c r="C427" s="34" t="str">
        <f t="shared" si="39"/>
        <v>Apr</v>
      </c>
      <c r="D427" s="32" t="str">
        <f t="shared" si="40"/>
        <v>Buy</v>
      </c>
      <c r="E427" s="40">
        <v>560</v>
      </c>
      <c r="F427" s="42"/>
      <c r="G427" s="32"/>
      <c r="H427" s="41">
        <v>29.95</v>
      </c>
      <c r="I427" s="32"/>
      <c r="J427" s="41">
        <v>5027.95</v>
      </c>
    </row>
    <row r="428" spans="1:12" x14ac:dyDescent="0.4">
      <c r="A428" s="32" t="s">
        <v>60</v>
      </c>
      <c r="B428" s="39">
        <v>44671</v>
      </c>
      <c r="C428" s="34" t="str">
        <f t="shared" si="39"/>
        <v>Apr</v>
      </c>
      <c r="D428" s="32" t="str">
        <f t="shared" si="40"/>
        <v>Sell</v>
      </c>
      <c r="E428" s="40">
        <v>-103</v>
      </c>
      <c r="F428" s="32"/>
      <c r="G428" s="32"/>
      <c r="H428" s="41">
        <v>34.380000000000003</v>
      </c>
      <c r="I428" s="32"/>
      <c r="J428" s="41">
        <v>-11053.34</v>
      </c>
      <c r="L428" s="10"/>
    </row>
    <row r="429" spans="1:12" x14ac:dyDescent="0.4">
      <c r="A429" s="32" t="s">
        <v>58</v>
      </c>
      <c r="B429" s="39">
        <v>44672</v>
      </c>
      <c r="C429" s="34" t="str">
        <f t="shared" si="39"/>
        <v>Apr</v>
      </c>
      <c r="D429" s="32" t="str">
        <f t="shared" si="40"/>
        <v>Sell</v>
      </c>
      <c r="E429" s="40">
        <v>-3011</v>
      </c>
      <c r="F429" s="32"/>
      <c r="G429" s="32"/>
      <c r="H429" s="41">
        <v>29.95</v>
      </c>
      <c r="I429" s="32"/>
      <c r="J429" s="41">
        <v>-5088.75</v>
      </c>
      <c r="L429" s="10"/>
    </row>
    <row r="430" spans="1:12" x14ac:dyDescent="0.4">
      <c r="A430" s="32" t="s">
        <v>64</v>
      </c>
      <c r="B430" s="39">
        <v>44672</v>
      </c>
      <c r="C430" s="34" t="str">
        <f t="shared" si="39"/>
        <v>Apr</v>
      </c>
      <c r="D430" s="32" t="str">
        <f t="shared" si="40"/>
        <v>Buy</v>
      </c>
      <c r="E430" s="40">
        <v>33785</v>
      </c>
      <c r="F430" s="32"/>
      <c r="G430" s="32"/>
      <c r="H430" s="41">
        <v>29.95</v>
      </c>
      <c r="I430" s="32"/>
      <c r="J430" s="41">
        <v>2732.75</v>
      </c>
    </row>
    <row r="431" spans="1:12" x14ac:dyDescent="0.4">
      <c r="A431" s="32" t="s">
        <v>64</v>
      </c>
      <c r="B431" s="39">
        <v>44673</v>
      </c>
      <c r="C431" s="34" t="str">
        <f t="shared" si="39"/>
        <v>Apr</v>
      </c>
      <c r="D431" s="32" t="str">
        <f t="shared" si="40"/>
        <v>Buy</v>
      </c>
      <c r="E431" s="40">
        <v>25000</v>
      </c>
      <c r="F431" s="32"/>
      <c r="G431" s="32"/>
      <c r="H431" s="41">
        <v>0</v>
      </c>
      <c r="I431" s="32"/>
      <c r="J431" s="41">
        <v>2000</v>
      </c>
      <c r="L431" s="10">
        <f>J429+J431+J432</f>
        <v>2985.34</v>
      </c>
    </row>
    <row r="432" spans="1:12" x14ac:dyDescent="0.4">
      <c r="A432" s="32" t="s">
        <v>80</v>
      </c>
      <c r="B432" s="33">
        <v>44673</v>
      </c>
      <c r="C432" s="34" t="str">
        <f t="shared" si="39"/>
        <v>Apr</v>
      </c>
      <c r="D432" s="32" t="str">
        <f t="shared" si="40"/>
        <v>Buy</v>
      </c>
      <c r="E432" s="35">
        <v>2182</v>
      </c>
      <c r="F432" s="36"/>
      <c r="G432" s="32"/>
      <c r="H432" s="37">
        <v>29.95</v>
      </c>
      <c r="I432" s="32"/>
      <c r="J432" s="37">
        <v>6074.09</v>
      </c>
      <c r="L432" s="10"/>
    </row>
    <row r="433" spans="1:12" x14ac:dyDescent="0.4">
      <c r="A433" s="32" t="s">
        <v>82</v>
      </c>
      <c r="B433" s="33">
        <v>44673</v>
      </c>
      <c r="C433" s="34" t="str">
        <f t="shared" si="39"/>
        <v>Apr</v>
      </c>
      <c r="D433" s="32" t="str">
        <f t="shared" si="40"/>
        <v>Buy</v>
      </c>
      <c r="E433" s="35">
        <v>1600</v>
      </c>
      <c r="F433" s="36"/>
      <c r="G433" s="38"/>
      <c r="H433" s="37">
        <v>29.95</v>
      </c>
      <c r="I433" s="32"/>
      <c r="J433" s="37">
        <v>5085.95</v>
      </c>
      <c r="L433" s="10"/>
    </row>
    <row r="434" spans="1:12" x14ac:dyDescent="0.4">
      <c r="A434" s="32" t="s">
        <v>83</v>
      </c>
      <c r="B434" s="33">
        <v>44673</v>
      </c>
      <c r="C434" s="34" t="str">
        <f t="shared" si="39"/>
        <v>Apr</v>
      </c>
      <c r="D434" s="32" t="str">
        <f t="shared" si="40"/>
        <v>Buy</v>
      </c>
      <c r="E434" s="35">
        <v>30000</v>
      </c>
      <c r="F434" s="36"/>
      <c r="G434" s="32"/>
      <c r="H434" s="37">
        <v>29.95</v>
      </c>
      <c r="I434" s="38"/>
      <c r="J434" s="37">
        <v>5129.95</v>
      </c>
      <c r="L434" s="10"/>
    </row>
    <row r="435" spans="1:12" hidden="1" x14ac:dyDescent="0.4">
      <c r="B435" s="28"/>
      <c r="C435" s="23"/>
      <c r="D435"/>
      <c r="E435" s="2"/>
      <c r="F435"/>
      <c r="G435" s="6" t="s">
        <v>7</v>
      </c>
      <c r="H435" s="7">
        <f>SUM(H412:H434)</f>
        <v>697.80000000000018</v>
      </c>
      <c r="I435" s="8"/>
      <c r="J435" s="7">
        <f>SUM(J412:J434)</f>
        <v>4917.1599999999908</v>
      </c>
    </row>
    <row r="436" spans="1:12" hidden="1" x14ac:dyDescent="0.4"/>
    <row r="437" spans="1:12" hidden="1" x14ac:dyDescent="0.4">
      <c r="B437" s="27" t="s">
        <v>37</v>
      </c>
      <c r="C437" s="22"/>
      <c r="D437" s="3"/>
      <c r="E437" s="30"/>
      <c r="F437" s="3"/>
      <c r="G437" s="3"/>
      <c r="H437" s="5"/>
      <c r="I437" s="3"/>
      <c r="J437" s="5"/>
    </row>
    <row r="438" spans="1:12" hidden="1" x14ac:dyDescent="0.4">
      <c r="A438" s="9" t="s">
        <v>51</v>
      </c>
      <c r="B438" s="28" t="s">
        <v>8</v>
      </c>
      <c r="C438" s="21" t="s">
        <v>50</v>
      </c>
      <c r="D438" t="s">
        <v>4</v>
      </c>
      <c r="E438" s="2" t="s">
        <v>5</v>
      </c>
      <c r="F438"/>
      <c r="H438" s="4" t="s">
        <v>0</v>
      </c>
      <c r="J438" s="4" t="s">
        <v>1</v>
      </c>
    </row>
    <row r="439" spans="1:12" x14ac:dyDescent="0.4">
      <c r="A439" s="32" t="s">
        <v>57</v>
      </c>
      <c r="B439" s="39">
        <v>44677</v>
      </c>
      <c r="C439" s="34" t="str">
        <f t="shared" ref="C439:C457" si="41">TEXT(B439, "mmm")</f>
        <v>Apr</v>
      </c>
      <c r="D439" s="32" t="str">
        <f t="shared" ref="D439:D447" si="42">IF(J439&gt;0,"Buy","Sell")</f>
        <v>Buy</v>
      </c>
      <c r="E439" s="40">
        <v>331</v>
      </c>
      <c r="F439" s="32"/>
      <c r="G439" s="32"/>
      <c r="H439" s="41">
        <v>47.09</v>
      </c>
      <c r="I439" s="32"/>
      <c r="J439" s="41">
        <v>15239.99</v>
      </c>
    </row>
    <row r="440" spans="1:12" x14ac:dyDescent="0.4">
      <c r="A440" s="32" t="s">
        <v>64</v>
      </c>
      <c r="B440" s="39">
        <v>44677</v>
      </c>
      <c r="C440" s="34" t="str">
        <f t="shared" si="41"/>
        <v>Apr</v>
      </c>
      <c r="D440" s="32" t="str">
        <f t="shared" si="42"/>
        <v>Buy</v>
      </c>
      <c r="E440" s="40">
        <v>3715</v>
      </c>
      <c r="F440" s="32"/>
      <c r="G440" s="32"/>
      <c r="H440" s="41">
        <v>0</v>
      </c>
      <c r="I440" s="32"/>
      <c r="J440" s="41">
        <v>297.2</v>
      </c>
    </row>
    <row r="441" spans="1:12" x14ac:dyDescent="0.4">
      <c r="A441" s="32" t="s">
        <v>80</v>
      </c>
      <c r="B441" s="33">
        <v>44677</v>
      </c>
      <c r="C441" s="34" t="str">
        <f t="shared" si="41"/>
        <v>Apr</v>
      </c>
      <c r="D441" s="32" t="str">
        <f t="shared" si="42"/>
        <v>Buy</v>
      </c>
      <c r="E441" s="35">
        <v>2461</v>
      </c>
      <c r="F441" s="36"/>
      <c r="G441" s="32"/>
      <c r="H441" s="37">
        <v>29.95</v>
      </c>
      <c r="I441" s="32"/>
      <c r="J441" s="37">
        <v>6539.3</v>
      </c>
    </row>
    <row r="442" spans="1:12" x14ac:dyDescent="0.4">
      <c r="A442" s="32" t="s">
        <v>81</v>
      </c>
      <c r="B442" s="33">
        <v>44677</v>
      </c>
      <c r="C442" s="34" t="str">
        <f t="shared" si="41"/>
        <v>Apr</v>
      </c>
      <c r="D442" s="32" t="str">
        <f t="shared" si="42"/>
        <v>Buy</v>
      </c>
      <c r="E442" s="35">
        <v>115</v>
      </c>
      <c r="F442" s="36"/>
      <c r="G442" s="32"/>
      <c r="H442" s="37">
        <v>38.979999999999997</v>
      </c>
      <c r="I442" s="32"/>
      <c r="J442" s="37">
        <v>12614.23</v>
      </c>
    </row>
    <row r="443" spans="1:12" x14ac:dyDescent="0.4">
      <c r="A443" s="32" t="s">
        <v>82</v>
      </c>
      <c r="B443" s="33">
        <v>44677</v>
      </c>
      <c r="C443" s="34" t="str">
        <f t="shared" si="41"/>
        <v>Apr</v>
      </c>
      <c r="D443" s="32" t="str">
        <f t="shared" si="42"/>
        <v>Buy</v>
      </c>
      <c r="E443" s="35">
        <v>1618</v>
      </c>
      <c r="F443" s="36"/>
      <c r="G443" s="38"/>
      <c r="H443" s="37">
        <v>29.95</v>
      </c>
      <c r="I443" s="32"/>
      <c r="J443" s="37">
        <v>5029.57</v>
      </c>
    </row>
    <row r="444" spans="1:12" x14ac:dyDescent="0.4">
      <c r="A444" s="32" t="s">
        <v>83</v>
      </c>
      <c r="B444" s="33">
        <v>44677</v>
      </c>
      <c r="C444" s="34" t="str">
        <f t="shared" si="41"/>
        <v>Apr</v>
      </c>
      <c r="D444" s="32" t="str">
        <f t="shared" si="42"/>
        <v>Buy</v>
      </c>
      <c r="E444" s="35">
        <v>31500</v>
      </c>
      <c r="F444" s="36"/>
      <c r="G444" s="32"/>
      <c r="H444" s="37">
        <v>29.95</v>
      </c>
      <c r="I444" s="38"/>
      <c r="J444" s="37">
        <v>5069.95</v>
      </c>
    </row>
    <row r="445" spans="1:12" x14ac:dyDescent="0.4">
      <c r="A445" s="32" t="s">
        <v>86</v>
      </c>
      <c r="B445" s="33">
        <v>44677</v>
      </c>
      <c r="C445" s="34" t="str">
        <f t="shared" si="41"/>
        <v>Apr</v>
      </c>
      <c r="D445" s="32" t="str">
        <f t="shared" si="42"/>
        <v>Sell</v>
      </c>
      <c r="E445" s="35">
        <v>-864</v>
      </c>
      <c r="F445" s="36"/>
      <c r="G445" s="32"/>
      <c r="H445" s="37">
        <v>37.630000000000003</v>
      </c>
      <c r="I445" s="38"/>
      <c r="J445" s="37">
        <v>-12103.02</v>
      </c>
    </row>
    <row r="446" spans="1:12" x14ac:dyDescent="0.4">
      <c r="A446" s="32" t="s">
        <v>70</v>
      </c>
      <c r="B446" s="39">
        <v>44678</v>
      </c>
      <c r="C446" s="34" t="str">
        <f t="shared" si="41"/>
        <v>Apr</v>
      </c>
      <c r="D446" s="32" t="str">
        <f t="shared" si="42"/>
        <v>Buy</v>
      </c>
      <c r="E446" s="40">
        <v>5200</v>
      </c>
      <c r="F446" s="32"/>
      <c r="G446" s="32"/>
      <c r="H446" s="41">
        <v>31.19</v>
      </c>
      <c r="I446" s="32"/>
      <c r="J446" s="41">
        <v>10093.19</v>
      </c>
    </row>
    <row r="447" spans="1:12" x14ac:dyDescent="0.4">
      <c r="A447" s="32" t="s">
        <v>74</v>
      </c>
      <c r="B447" s="33">
        <v>44678</v>
      </c>
      <c r="C447" s="34" t="str">
        <f t="shared" si="41"/>
        <v>Apr</v>
      </c>
      <c r="D447" s="32" t="str">
        <f t="shared" si="42"/>
        <v>Buy</v>
      </c>
      <c r="E447" s="35">
        <v>5400</v>
      </c>
      <c r="F447" s="36"/>
      <c r="G447" s="32"/>
      <c r="H447" s="37">
        <v>29.95</v>
      </c>
      <c r="I447" s="38"/>
      <c r="J447" s="37">
        <v>5861.95</v>
      </c>
    </row>
    <row r="448" spans="1:12" x14ac:dyDescent="0.4">
      <c r="A448" s="32" t="s">
        <v>54</v>
      </c>
      <c r="B448" s="39">
        <v>44679</v>
      </c>
      <c r="C448" s="34" t="str">
        <f t="shared" si="41"/>
        <v>Apr</v>
      </c>
      <c r="D448" s="32" t="s">
        <v>18</v>
      </c>
      <c r="E448" s="40">
        <v>-5750</v>
      </c>
      <c r="F448" s="32"/>
      <c r="G448" s="32"/>
      <c r="H448" s="41">
        <v>29.95</v>
      </c>
      <c r="I448" s="32"/>
      <c r="J448" s="41">
        <v>-6697.55</v>
      </c>
    </row>
    <row r="449" spans="1:10" x14ac:dyDescent="0.4">
      <c r="A449" s="32" t="s">
        <v>64</v>
      </c>
      <c r="B449" s="39">
        <v>44679</v>
      </c>
      <c r="C449" s="34" t="str">
        <f t="shared" si="41"/>
        <v>Apr</v>
      </c>
      <c r="D449" s="32" t="str">
        <f>IF(J449&gt;0,"Buy","Sell")</f>
        <v>Buy</v>
      </c>
      <c r="E449" s="40">
        <v>77000</v>
      </c>
      <c r="F449" s="32"/>
      <c r="G449" s="32"/>
      <c r="H449" s="41">
        <v>29.95</v>
      </c>
      <c r="I449" s="32"/>
      <c r="J449" s="41">
        <v>5872.35</v>
      </c>
    </row>
    <row r="450" spans="1:10" x14ac:dyDescent="0.4">
      <c r="A450" s="32" t="s">
        <v>54</v>
      </c>
      <c r="B450" s="39">
        <v>44680</v>
      </c>
      <c r="C450" s="34" t="str">
        <f t="shared" si="41"/>
        <v>Apr</v>
      </c>
      <c r="D450" s="32" t="s">
        <v>18</v>
      </c>
      <c r="E450" s="40">
        <v>-5000</v>
      </c>
      <c r="F450" s="32"/>
      <c r="G450" s="32"/>
      <c r="H450" s="41">
        <v>29.95</v>
      </c>
      <c r="I450" s="32"/>
      <c r="J450" s="41">
        <v>-5720.05</v>
      </c>
    </row>
    <row r="451" spans="1:10" x14ac:dyDescent="0.4">
      <c r="A451" s="32" t="s">
        <v>70</v>
      </c>
      <c r="B451" s="39">
        <v>44683</v>
      </c>
      <c r="C451" s="34" t="str">
        <f t="shared" si="41"/>
        <v>May</v>
      </c>
      <c r="D451" s="32" t="str">
        <f>IF(J451&gt;0,"Buy","Sell")</f>
        <v>Buy</v>
      </c>
      <c r="E451" s="40">
        <v>2700</v>
      </c>
      <c r="F451" s="32"/>
      <c r="G451" s="32"/>
      <c r="H451" s="41">
        <v>29.95</v>
      </c>
      <c r="I451" s="32"/>
      <c r="J451" s="41">
        <v>5105.95</v>
      </c>
    </row>
    <row r="452" spans="1:10" x14ac:dyDescent="0.4">
      <c r="A452" s="32" t="s">
        <v>70</v>
      </c>
      <c r="B452" s="39">
        <v>44683</v>
      </c>
      <c r="C452" s="34" t="str">
        <f t="shared" si="41"/>
        <v>May</v>
      </c>
      <c r="D452" s="32" t="str">
        <f>IF(J452&gt;0,"Buy","Sell")</f>
        <v>Buy</v>
      </c>
      <c r="E452" s="40">
        <v>2690</v>
      </c>
      <c r="F452" s="32"/>
      <c r="G452" s="32"/>
      <c r="H452" s="41">
        <v>29.95</v>
      </c>
      <c r="I452" s="32"/>
      <c r="J452" s="41">
        <v>5033.3500000000004</v>
      </c>
    </row>
    <row r="453" spans="1:10" x14ac:dyDescent="0.4">
      <c r="A453" s="32" t="s">
        <v>86</v>
      </c>
      <c r="B453" s="33">
        <v>44683</v>
      </c>
      <c r="C453" s="34" t="str">
        <f t="shared" si="41"/>
        <v>May</v>
      </c>
      <c r="D453" s="32" t="str">
        <f>IF(J453&gt;0,"Buy","Sell")</f>
        <v>Sell</v>
      </c>
      <c r="E453" s="35">
        <v>-879</v>
      </c>
      <c r="F453" s="36"/>
      <c r="G453" s="32"/>
      <c r="H453" s="37">
        <v>38.96</v>
      </c>
      <c r="I453" s="38"/>
      <c r="J453" s="37">
        <v>-12530.74</v>
      </c>
    </row>
    <row r="454" spans="1:10" x14ac:dyDescent="0.4">
      <c r="A454" s="32" t="s">
        <v>54</v>
      </c>
      <c r="B454" s="39">
        <v>44684</v>
      </c>
      <c r="C454" s="34" t="str">
        <f t="shared" si="41"/>
        <v>May</v>
      </c>
      <c r="D454" s="32" t="s">
        <v>18</v>
      </c>
      <c r="E454" s="40">
        <v>-5750</v>
      </c>
      <c r="F454" s="32"/>
      <c r="G454" s="32"/>
      <c r="H454" s="41">
        <v>29.95</v>
      </c>
      <c r="I454" s="32"/>
      <c r="J454" s="41">
        <v>-6726.3</v>
      </c>
    </row>
    <row r="455" spans="1:10" x14ac:dyDescent="0.4">
      <c r="A455" s="32" t="s">
        <v>70</v>
      </c>
      <c r="B455" s="39">
        <v>44684</v>
      </c>
      <c r="C455" s="34" t="str">
        <f t="shared" si="41"/>
        <v>May</v>
      </c>
      <c r="D455" s="32" t="str">
        <f>IF(J455&gt;0,"Buy","Sell")</f>
        <v>Buy</v>
      </c>
      <c r="E455" s="40">
        <v>3651</v>
      </c>
      <c r="F455" s="32"/>
      <c r="G455" s="32"/>
      <c r="H455" s="41">
        <v>29.95</v>
      </c>
      <c r="I455" s="32"/>
      <c r="J455" s="41">
        <v>6492.22</v>
      </c>
    </row>
    <row r="456" spans="1:10" x14ac:dyDescent="0.4">
      <c r="A456" s="32" t="s">
        <v>70</v>
      </c>
      <c r="B456" s="39">
        <v>44687</v>
      </c>
      <c r="C456" s="34" t="str">
        <f t="shared" si="41"/>
        <v>May</v>
      </c>
      <c r="D456" s="32" t="str">
        <f>IF(J456&gt;0,"Buy","Sell")</f>
        <v>Buy</v>
      </c>
      <c r="E456" s="40">
        <v>3850</v>
      </c>
      <c r="F456" s="32"/>
      <c r="G456" s="32"/>
      <c r="H456" s="41">
        <v>29.95</v>
      </c>
      <c r="I456" s="32"/>
      <c r="J456" s="41">
        <v>6189.95</v>
      </c>
    </row>
    <row r="457" spans="1:10" x14ac:dyDescent="0.4">
      <c r="A457" s="32" t="s">
        <v>83</v>
      </c>
      <c r="B457" s="33">
        <v>44687</v>
      </c>
      <c r="C457" s="34" t="str">
        <f t="shared" si="41"/>
        <v>May</v>
      </c>
      <c r="D457" s="32" t="str">
        <f>IF(J457&gt;0,"Buy","Sell")</f>
        <v>Buy</v>
      </c>
      <c r="E457" s="35">
        <v>35000</v>
      </c>
      <c r="F457" s="36"/>
      <c r="G457" s="32"/>
      <c r="H457" s="37">
        <v>29.95</v>
      </c>
      <c r="I457" s="38"/>
      <c r="J457" s="37">
        <v>5104.95</v>
      </c>
    </row>
    <row r="458" spans="1:10" hidden="1" x14ac:dyDescent="0.4">
      <c r="B458" s="28"/>
      <c r="C458" s="23"/>
      <c r="D458"/>
      <c r="E458" s="2"/>
      <c r="F458"/>
      <c r="G458" s="6" t="s">
        <v>7</v>
      </c>
      <c r="H458" s="7">
        <f>SUM(H439:H457)</f>
        <v>583.20000000000005</v>
      </c>
      <c r="I458" s="8"/>
      <c r="J458" s="7">
        <f>SUM(J439:J457)</f>
        <v>50766.489999999976</v>
      </c>
    </row>
    <row r="459" spans="1:10" hidden="1" x14ac:dyDescent="0.4">
      <c r="B459" s="28"/>
      <c r="C459" s="23"/>
      <c r="D459"/>
      <c r="E459" s="2"/>
      <c r="F459"/>
      <c r="G459" s="3"/>
      <c r="H459" s="5"/>
      <c r="I459" s="18"/>
      <c r="J459" s="5"/>
    </row>
    <row r="460" spans="1:10" hidden="1" x14ac:dyDescent="0.4">
      <c r="B460" s="27" t="s">
        <v>38</v>
      </c>
      <c r="C460" s="22"/>
      <c r="D460"/>
      <c r="E460" s="2"/>
      <c r="F460"/>
      <c r="G460"/>
      <c r="H460" s="4"/>
      <c r="I460"/>
      <c r="J460" s="4"/>
    </row>
    <row r="461" spans="1:10" hidden="1" x14ac:dyDescent="0.4">
      <c r="A461" s="9" t="s">
        <v>51</v>
      </c>
      <c r="B461" s="28" t="s">
        <v>8</v>
      </c>
      <c r="C461" s="21" t="s">
        <v>50</v>
      </c>
      <c r="D461" t="s">
        <v>4</v>
      </c>
      <c r="E461" s="2" t="s">
        <v>5</v>
      </c>
      <c r="F461"/>
      <c r="G461"/>
      <c r="H461" s="4" t="s">
        <v>0</v>
      </c>
      <c r="J461" s="4" t="s">
        <v>1</v>
      </c>
    </row>
    <row r="462" spans="1:10" x14ac:dyDescent="0.4">
      <c r="A462" s="32" t="s">
        <v>92</v>
      </c>
      <c r="B462" s="33">
        <v>44687</v>
      </c>
      <c r="C462" s="34" t="str">
        <f t="shared" ref="C462:C484" si="43">TEXT(B462, "mmm")</f>
        <v>May</v>
      </c>
      <c r="D462" s="32" t="str">
        <f t="shared" ref="D462:D467" si="44">IF(J462&gt;0,"Buy","Sell")</f>
        <v>Buy</v>
      </c>
      <c r="E462" s="35">
        <v>113</v>
      </c>
      <c r="F462" s="36"/>
      <c r="G462" s="38"/>
      <c r="H462" s="37">
        <v>31.04</v>
      </c>
      <c r="I462" s="32"/>
      <c r="J462" s="37">
        <v>10046.23</v>
      </c>
    </row>
    <row r="463" spans="1:10" x14ac:dyDescent="0.4">
      <c r="A463" s="32" t="s">
        <v>71</v>
      </c>
      <c r="B463" s="39">
        <v>44690</v>
      </c>
      <c r="C463" s="34" t="str">
        <f t="shared" si="43"/>
        <v>May</v>
      </c>
      <c r="D463" s="32" t="str">
        <f t="shared" si="44"/>
        <v>Buy</v>
      </c>
      <c r="E463" s="40">
        <v>6850</v>
      </c>
      <c r="F463" s="32"/>
      <c r="G463" s="32"/>
      <c r="H463" s="41">
        <v>29.95</v>
      </c>
      <c r="I463" s="32"/>
      <c r="J463" s="41">
        <v>5098.95</v>
      </c>
    </row>
    <row r="464" spans="1:10" x14ac:dyDescent="0.4">
      <c r="A464" s="32" t="s">
        <v>72</v>
      </c>
      <c r="B464" s="39">
        <v>44690</v>
      </c>
      <c r="C464" s="34" t="str">
        <f t="shared" si="43"/>
        <v>May</v>
      </c>
      <c r="D464" s="32" t="str">
        <f t="shared" si="44"/>
        <v>Buy</v>
      </c>
      <c r="E464" s="40">
        <v>600</v>
      </c>
      <c r="F464" s="42"/>
      <c r="G464" s="32"/>
      <c r="H464" s="41">
        <v>29.95</v>
      </c>
      <c r="I464" s="32"/>
      <c r="J464" s="41">
        <v>5033.95</v>
      </c>
    </row>
    <row r="465" spans="1:10" x14ac:dyDescent="0.4">
      <c r="A465" s="32" t="s">
        <v>81</v>
      </c>
      <c r="B465" s="33">
        <v>44690</v>
      </c>
      <c r="C465" s="34" t="str">
        <f t="shared" si="43"/>
        <v>May</v>
      </c>
      <c r="D465" s="32" t="str">
        <f t="shared" si="44"/>
        <v>Buy</v>
      </c>
      <c r="E465" s="35">
        <v>119</v>
      </c>
      <c r="F465" s="36"/>
      <c r="G465" s="32"/>
      <c r="H465" s="37">
        <v>39.06</v>
      </c>
      <c r="I465" s="32"/>
      <c r="J465" s="37">
        <v>12640.66</v>
      </c>
    </row>
    <row r="466" spans="1:10" x14ac:dyDescent="0.4">
      <c r="A466" s="32" t="s">
        <v>85</v>
      </c>
      <c r="B466" s="33">
        <v>44690</v>
      </c>
      <c r="C466" s="34" t="str">
        <f t="shared" si="43"/>
        <v>May</v>
      </c>
      <c r="D466" s="32" t="str">
        <f t="shared" si="44"/>
        <v>Buy</v>
      </c>
      <c r="E466" s="35">
        <v>2000</v>
      </c>
      <c r="F466" s="36"/>
      <c r="G466" s="32"/>
      <c r="H466" s="37">
        <v>31.68</v>
      </c>
      <c r="I466" s="38"/>
      <c r="J466" s="37">
        <v>10251.68</v>
      </c>
    </row>
    <row r="467" spans="1:10" x14ac:dyDescent="0.4">
      <c r="A467" s="32" t="s">
        <v>92</v>
      </c>
      <c r="B467" s="33">
        <v>44690</v>
      </c>
      <c r="C467" s="34" t="str">
        <f t="shared" si="43"/>
        <v>May</v>
      </c>
      <c r="D467" s="32" t="str">
        <f t="shared" si="44"/>
        <v>Buy</v>
      </c>
      <c r="E467" s="35">
        <v>60</v>
      </c>
      <c r="F467" s="36"/>
      <c r="G467" s="38"/>
      <c r="H467" s="37">
        <v>29.95</v>
      </c>
      <c r="I467" s="32"/>
      <c r="J467" s="37">
        <v>5075.95</v>
      </c>
    </row>
    <row r="468" spans="1:10" x14ac:dyDescent="0.4">
      <c r="A468" s="32" t="s">
        <v>53</v>
      </c>
      <c r="B468" s="39">
        <v>44691</v>
      </c>
      <c r="C468" s="34" t="str">
        <f t="shared" si="43"/>
        <v>May</v>
      </c>
      <c r="D468" s="32" t="s">
        <v>6</v>
      </c>
      <c r="E468" s="40">
        <v>480</v>
      </c>
      <c r="F468" s="32"/>
      <c r="G468" s="32"/>
      <c r="H468" s="41">
        <v>29.95</v>
      </c>
      <c r="I468" s="32"/>
      <c r="J468" s="41">
        <v>5141.87</v>
      </c>
    </row>
    <row r="469" spans="1:10" x14ac:dyDescent="0.4">
      <c r="A469" s="32" t="s">
        <v>59</v>
      </c>
      <c r="B469" s="39">
        <v>44691</v>
      </c>
      <c r="C469" s="34" t="str">
        <f t="shared" si="43"/>
        <v>May</v>
      </c>
      <c r="D469" s="32" t="str">
        <f t="shared" ref="D469:D478" si="45">IF(J469&gt;0,"Buy","Sell")</f>
        <v>Buy</v>
      </c>
      <c r="E469" s="40">
        <v>575</v>
      </c>
      <c r="F469" s="32"/>
      <c r="G469" s="32"/>
      <c r="H469" s="41">
        <v>31.01</v>
      </c>
      <c r="I469" s="32"/>
      <c r="J469" s="41">
        <v>10036.01</v>
      </c>
    </row>
    <row r="470" spans="1:10" x14ac:dyDescent="0.4">
      <c r="A470" s="32" t="s">
        <v>68</v>
      </c>
      <c r="B470" s="39">
        <v>44691</v>
      </c>
      <c r="C470" s="34" t="str">
        <f t="shared" si="43"/>
        <v>May</v>
      </c>
      <c r="D470" s="32" t="str">
        <f t="shared" si="45"/>
        <v>Sell</v>
      </c>
      <c r="E470" s="40">
        <v>1275</v>
      </c>
      <c r="F470" s="32"/>
      <c r="G470" s="32"/>
      <c r="H470" s="41">
        <v>29.95</v>
      </c>
      <c r="I470" s="32"/>
      <c r="J470" s="41">
        <v>-5886.25</v>
      </c>
    </row>
    <row r="471" spans="1:10" x14ac:dyDescent="0.4">
      <c r="A471" s="32" t="s">
        <v>75</v>
      </c>
      <c r="B471" s="33">
        <v>44691</v>
      </c>
      <c r="C471" s="34" t="str">
        <f t="shared" si="43"/>
        <v>May</v>
      </c>
      <c r="D471" s="32" t="str">
        <f t="shared" si="45"/>
        <v>Buy</v>
      </c>
      <c r="E471" s="35">
        <v>226</v>
      </c>
      <c r="F471" s="36"/>
      <c r="G471" s="32"/>
      <c r="H471" s="37">
        <v>29.95</v>
      </c>
      <c r="I471" s="38"/>
      <c r="J471" s="37">
        <v>5659.61</v>
      </c>
    </row>
    <row r="472" spans="1:10" x14ac:dyDescent="0.4">
      <c r="A472" s="32" t="s">
        <v>82</v>
      </c>
      <c r="B472" s="33">
        <v>44691</v>
      </c>
      <c r="C472" s="34" t="str">
        <f t="shared" si="43"/>
        <v>May</v>
      </c>
      <c r="D472" s="32" t="str">
        <f t="shared" si="45"/>
        <v>Buy</v>
      </c>
      <c r="E472" s="35">
        <v>1700</v>
      </c>
      <c r="F472" s="36"/>
      <c r="G472" s="38"/>
      <c r="H472" s="37">
        <v>29.95</v>
      </c>
      <c r="I472" s="32"/>
      <c r="J472" s="37">
        <v>5044.95</v>
      </c>
    </row>
    <row r="473" spans="1:10" x14ac:dyDescent="0.4">
      <c r="A473" s="32" t="s">
        <v>83</v>
      </c>
      <c r="B473" s="33">
        <v>44691</v>
      </c>
      <c r="C473" s="34" t="str">
        <f t="shared" si="43"/>
        <v>May</v>
      </c>
      <c r="D473" s="32" t="str">
        <f t="shared" si="45"/>
        <v>Buy</v>
      </c>
      <c r="E473" s="35">
        <v>37000</v>
      </c>
      <c r="F473" s="36"/>
      <c r="G473" s="32"/>
      <c r="H473" s="37">
        <v>29.95</v>
      </c>
      <c r="I473" s="38"/>
      <c r="J473" s="37">
        <v>4839.95</v>
      </c>
    </row>
    <row r="474" spans="1:10" x14ac:dyDescent="0.4">
      <c r="A474" s="32" t="s">
        <v>87</v>
      </c>
      <c r="B474" s="33">
        <v>44691</v>
      </c>
      <c r="C474" s="34" t="str">
        <f t="shared" si="43"/>
        <v>May</v>
      </c>
      <c r="D474" s="32" t="str">
        <f t="shared" si="45"/>
        <v>Buy</v>
      </c>
      <c r="E474" s="35">
        <v>1296</v>
      </c>
      <c r="F474" s="36"/>
      <c r="G474" s="32"/>
      <c r="H474" s="37">
        <v>44.06</v>
      </c>
      <c r="I474" s="38"/>
      <c r="J474" s="37">
        <v>14256.21</v>
      </c>
    </row>
    <row r="475" spans="1:10" x14ac:dyDescent="0.4">
      <c r="A475" s="32" t="s">
        <v>75</v>
      </c>
      <c r="B475" s="33">
        <v>44692</v>
      </c>
      <c r="C475" s="34" t="str">
        <f t="shared" si="43"/>
        <v>May</v>
      </c>
      <c r="D475" s="32" t="str">
        <f t="shared" si="45"/>
        <v>Buy</v>
      </c>
      <c r="E475" s="35">
        <v>521</v>
      </c>
      <c r="F475" s="36"/>
      <c r="G475" s="32"/>
      <c r="H475" s="37">
        <v>39.51</v>
      </c>
      <c r="I475" s="38"/>
      <c r="J475" s="37">
        <v>12786.07</v>
      </c>
    </row>
    <row r="476" spans="1:10" x14ac:dyDescent="0.4">
      <c r="A476" s="32" t="s">
        <v>81</v>
      </c>
      <c r="B476" s="33">
        <v>44692</v>
      </c>
      <c r="C476" s="34" t="str">
        <f t="shared" si="43"/>
        <v>May</v>
      </c>
      <c r="D476" s="32" t="str">
        <f t="shared" si="45"/>
        <v>Buy</v>
      </c>
      <c r="E476" s="35">
        <v>113</v>
      </c>
      <c r="F476" s="36"/>
      <c r="G476" s="32"/>
      <c r="H476" s="37">
        <v>35.770000000000003</v>
      </c>
      <c r="I476" s="32"/>
      <c r="J476" s="37">
        <v>11575.33</v>
      </c>
    </row>
    <row r="477" spans="1:10" x14ac:dyDescent="0.4">
      <c r="A477" s="32" t="s">
        <v>92</v>
      </c>
      <c r="B477" s="33">
        <v>44693</v>
      </c>
      <c r="C477" s="34" t="str">
        <f t="shared" si="43"/>
        <v>May</v>
      </c>
      <c r="D477" s="32" t="str">
        <f t="shared" si="45"/>
        <v>Buy</v>
      </c>
      <c r="E477" s="35">
        <v>63</v>
      </c>
      <c r="F477" s="36"/>
      <c r="G477" s="38"/>
      <c r="H477" s="37">
        <v>29.95</v>
      </c>
      <c r="I477" s="32"/>
      <c r="J477" s="37">
        <v>5023.2299999999996</v>
      </c>
    </row>
    <row r="478" spans="1:10" x14ac:dyDescent="0.4">
      <c r="A478" s="32" t="s">
        <v>92</v>
      </c>
      <c r="B478" s="33">
        <v>44697</v>
      </c>
      <c r="C478" s="34" t="str">
        <f t="shared" si="43"/>
        <v>May</v>
      </c>
      <c r="D478" s="32" t="str">
        <f t="shared" si="45"/>
        <v>Sell</v>
      </c>
      <c r="E478" s="35">
        <v>-63</v>
      </c>
      <c r="F478" s="36"/>
      <c r="G478" s="38"/>
      <c r="H478" s="37">
        <v>29.95</v>
      </c>
      <c r="I478" s="32"/>
      <c r="J478" s="37">
        <v>-5541.14</v>
      </c>
    </row>
    <row r="479" spans="1:10" x14ac:dyDescent="0.4">
      <c r="A479" s="32" t="s">
        <v>53</v>
      </c>
      <c r="B479" s="39">
        <v>44698</v>
      </c>
      <c r="C479" s="34" t="str">
        <f t="shared" si="43"/>
        <v>May</v>
      </c>
      <c r="D479" s="32" t="s">
        <v>18</v>
      </c>
      <c r="E479" s="40">
        <v>-426</v>
      </c>
      <c r="F479" s="32"/>
      <c r="G479" s="32"/>
      <c r="H479" s="41">
        <v>29.95</v>
      </c>
      <c r="I479" s="32"/>
      <c r="J479" s="41">
        <v>-4962.7700000000004</v>
      </c>
    </row>
    <row r="480" spans="1:10" x14ac:dyDescent="0.4">
      <c r="A480" s="32" t="s">
        <v>72</v>
      </c>
      <c r="B480" s="39">
        <v>44698</v>
      </c>
      <c r="C480" s="34" t="str">
        <f t="shared" si="43"/>
        <v>May</v>
      </c>
      <c r="D480" s="32" t="str">
        <f>IF(J480&gt;0,"Buy","Sell")</f>
        <v>Sell</v>
      </c>
      <c r="E480" s="40">
        <v>-600</v>
      </c>
      <c r="F480" s="42"/>
      <c r="G480" s="32"/>
      <c r="H480" s="41">
        <v>29.95</v>
      </c>
      <c r="I480" s="32"/>
      <c r="J480" s="41">
        <v>-5490.05</v>
      </c>
    </row>
    <row r="481" spans="1:10" x14ac:dyDescent="0.4">
      <c r="A481" s="32" t="s">
        <v>83</v>
      </c>
      <c r="B481" s="33">
        <v>44699</v>
      </c>
      <c r="C481" s="34" t="str">
        <f t="shared" si="43"/>
        <v>May</v>
      </c>
      <c r="D481" s="32" t="str">
        <f>IF(J481&gt;0,"Buy","Sell")</f>
        <v>Sell</v>
      </c>
      <c r="E481" s="35">
        <v>-37000</v>
      </c>
      <c r="F481" s="36"/>
      <c r="G481" s="32"/>
      <c r="H481" s="37">
        <v>29.95</v>
      </c>
      <c r="I481" s="38"/>
      <c r="J481" s="37">
        <v>-5520.05</v>
      </c>
    </row>
    <row r="482" spans="1:10" x14ac:dyDescent="0.4">
      <c r="A482" s="32" t="s">
        <v>54</v>
      </c>
      <c r="B482" s="39">
        <v>44705</v>
      </c>
      <c r="C482" s="34" t="str">
        <f t="shared" si="43"/>
        <v>May</v>
      </c>
      <c r="D482" s="32" t="s">
        <v>6</v>
      </c>
      <c r="E482" s="40">
        <v>4570</v>
      </c>
      <c r="F482" s="32"/>
      <c r="G482" s="32"/>
      <c r="H482" s="41">
        <v>29.95</v>
      </c>
      <c r="I482" s="32"/>
      <c r="J482" s="41">
        <v>5034.1000000000004</v>
      </c>
    </row>
    <row r="483" spans="1:10" x14ac:dyDescent="0.4">
      <c r="A483" s="32" t="s">
        <v>81</v>
      </c>
      <c r="B483" s="33">
        <v>44706</v>
      </c>
      <c r="C483" s="34" t="str">
        <f t="shared" si="43"/>
        <v>May</v>
      </c>
      <c r="D483" s="32" t="str">
        <f>IF(J483&gt;0,"Buy","Sell")</f>
        <v>Sell</v>
      </c>
      <c r="E483" s="35">
        <v>-113</v>
      </c>
      <c r="F483" s="36"/>
      <c r="G483" s="32"/>
      <c r="H483" s="37">
        <v>39.549999999999997</v>
      </c>
      <c r="I483" s="32"/>
      <c r="J483" s="37">
        <v>-12718.35</v>
      </c>
    </row>
    <row r="484" spans="1:10" x14ac:dyDescent="0.4">
      <c r="A484" s="32" t="s">
        <v>55</v>
      </c>
      <c r="B484" s="39">
        <v>44708</v>
      </c>
      <c r="C484" s="34" t="str">
        <f t="shared" si="43"/>
        <v>May</v>
      </c>
      <c r="D484" s="32" t="s">
        <v>18</v>
      </c>
      <c r="E484" s="40">
        <v>-400</v>
      </c>
      <c r="F484" s="32"/>
      <c r="G484" s="32"/>
      <c r="H484" s="41">
        <v>34.22</v>
      </c>
      <c r="I484" s="32"/>
      <c r="J484" s="41">
        <v>-11005.78</v>
      </c>
    </row>
    <row r="485" spans="1:10" hidden="1" x14ac:dyDescent="0.4">
      <c r="B485" s="28"/>
      <c r="C485" s="23"/>
      <c r="D485"/>
      <c r="E485" s="2"/>
      <c r="F485"/>
      <c r="G485" s="13" t="s">
        <v>7</v>
      </c>
      <c r="H485" s="7">
        <f>SUM(H462:H484)</f>
        <v>745.20000000000016</v>
      </c>
      <c r="I485" s="8"/>
      <c r="J485" s="7">
        <f>SUM(J462:J484)</f>
        <v>76420.359999999986</v>
      </c>
    </row>
    <row r="486" spans="1:10" hidden="1" x14ac:dyDescent="0.4"/>
    <row r="487" spans="1:10" hidden="1" x14ac:dyDescent="0.4">
      <c r="B487" s="27" t="s">
        <v>39</v>
      </c>
      <c r="C487" s="22"/>
      <c r="D487" s="3"/>
      <c r="E487" s="30"/>
      <c r="F487" s="3"/>
      <c r="G487" s="3"/>
      <c r="H487" s="5"/>
      <c r="I487" s="3"/>
      <c r="J487" s="5"/>
    </row>
    <row r="488" spans="1:10" hidden="1" x14ac:dyDescent="0.4">
      <c r="A488" s="9" t="s">
        <v>51</v>
      </c>
      <c r="B488" s="28" t="s">
        <v>8</v>
      </c>
      <c r="C488" s="21" t="s">
        <v>50</v>
      </c>
      <c r="D488" t="s">
        <v>4</v>
      </c>
      <c r="E488" s="2" t="s">
        <v>5</v>
      </c>
      <c r="F488"/>
      <c r="H488" s="4" t="s">
        <v>0</v>
      </c>
      <c r="I488"/>
      <c r="J488" s="4" t="s">
        <v>1</v>
      </c>
    </row>
    <row r="489" spans="1:10" x14ac:dyDescent="0.4">
      <c r="A489" s="32" t="s">
        <v>80</v>
      </c>
      <c r="B489" s="33">
        <v>44711</v>
      </c>
      <c r="C489" s="34" t="str">
        <f t="shared" ref="C489:C495" si="46">TEXT(B489, "mmm")</f>
        <v>May</v>
      </c>
      <c r="D489" s="32" t="str">
        <f t="shared" ref="D489:D495" si="47">IF(J489&gt;0,"Buy","Sell")</f>
        <v>Sell</v>
      </c>
      <c r="E489" s="35">
        <v>-1651</v>
      </c>
      <c r="F489" s="36"/>
      <c r="G489" s="32"/>
      <c r="H489" s="37">
        <v>29.95</v>
      </c>
      <c r="I489" s="32"/>
      <c r="J489" s="37">
        <v>-4972.6499999999996</v>
      </c>
    </row>
    <row r="490" spans="1:10" x14ac:dyDescent="0.4">
      <c r="A490" s="32" t="s">
        <v>72</v>
      </c>
      <c r="B490" s="39">
        <v>44712</v>
      </c>
      <c r="C490" s="34" t="str">
        <f t="shared" si="46"/>
        <v>May</v>
      </c>
      <c r="D490" s="32" t="str">
        <f t="shared" si="47"/>
        <v>Sell</v>
      </c>
      <c r="E490" s="40">
        <v>-509</v>
      </c>
      <c r="F490" s="42"/>
      <c r="G490" s="32"/>
      <c r="H490" s="41">
        <v>29.95</v>
      </c>
      <c r="I490" s="32"/>
      <c r="J490" s="41">
        <v>-4983.7</v>
      </c>
    </row>
    <row r="491" spans="1:10" x14ac:dyDescent="0.4">
      <c r="A491" s="32" t="s">
        <v>78</v>
      </c>
      <c r="B491" s="33">
        <v>44713</v>
      </c>
      <c r="C491" s="34" t="str">
        <f t="shared" si="46"/>
        <v>Jun</v>
      </c>
      <c r="D491" s="32" t="str">
        <f t="shared" si="47"/>
        <v>Buy</v>
      </c>
      <c r="E491" s="35">
        <v>1301</v>
      </c>
      <c r="F491" s="36"/>
      <c r="G491" s="32"/>
      <c r="H491" s="37">
        <v>29.95</v>
      </c>
      <c r="I491" s="38"/>
      <c r="J491" s="37">
        <v>7571.96</v>
      </c>
    </row>
    <row r="492" spans="1:10" x14ac:dyDescent="0.4">
      <c r="A492" s="32" t="s">
        <v>80</v>
      </c>
      <c r="B492" s="33">
        <v>44713</v>
      </c>
      <c r="C492" s="34" t="str">
        <f t="shared" si="46"/>
        <v>Jun</v>
      </c>
      <c r="D492" s="32" t="str">
        <f t="shared" si="47"/>
        <v>Buy</v>
      </c>
      <c r="E492" s="35">
        <v>3760</v>
      </c>
      <c r="F492" s="36"/>
      <c r="G492" s="32"/>
      <c r="H492" s="37">
        <v>29.95</v>
      </c>
      <c r="I492" s="32"/>
      <c r="J492" s="37">
        <v>9993.9500000000007</v>
      </c>
    </row>
    <row r="493" spans="1:10" x14ac:dyDescent="0.4">
      <c r="A493" s="32" t="s">
        <v>87</v>
      </c>
      <c r="B493" s="33">
        <v>44713</v>
      </c>
      <c r="C493" s="34" t="str">
        <f t="shared" si="46"/>
        <v>Jun</v>
      </c>
      <c r="D493" s="32" t="str">
        <f t="shared" si="47"/>
        <v>Sell</v>
      </c>
      <c r="E493" s="35">
        <v>-650</v>
      </c>
      <c r="F493" s="36"/>
      <c r="G493" s="32"/>
      <c r="H493" s="37">
        <v>29.95</v>
      </c>
      <c r="I493" s="38"/>
      <c r="J493" s="37">
        <v>-7750.55</v>
      </c>
    </row>
    <row r="494" spans="1:10" x14ac:dyDescent="0.4">
      <c r="A494" s="32" t="s">
        <v>58</v>
      </c>
      <c r="B494" s="39">
        <v>44714</v>
      </c>
      <c r="C494" s="34" t="str">
        <f t="shared" si="46"/>
        <v>Jun</v>
      </c>
      <c r="D494" s="32" t="str">
        <f t="shared" si="47"/>
        <v>Sell</v>
      </c>
      <c r="E494" s="40">
        <v>-3011</v>
      </c>
      <c r="F494" s="32"/>
      <c r="G494" s="32"/>
      <c r="H494" s="41">
        <v>29.95</v>
      </c>
      <c r="I494" s="32"/>
      <c r="J494" s="41">
        <v>-5337.16</v>
      </c>
    </row>
    <row r="495" spans="1:10" x14ac:dyDescent="0.4">
      <c r="A495" s="32" t="s">
        <v>71</v>
      </c>
      <c r="B495" s="39">
        <v>44714</v>
      </c>
      <c r="C495" s="34" t="str">
        <f t="shared" si="46"/>
        <v>Jun</v>
      </c>
      <c r="D495" s="32" t="str">
        <f t="shared" si="47"/>
        <v>Buy</v>
      </c>
      <c r="E495" s="40">
        <v>9600</v>
      </c>
      <c r="F495" s="32"/>
      <c r="G495" s="32"/>
      <c r="H495" s="41">
        <v>29.95</v>
      </c>
      <c r="I495" s="32"/>
      <c r="J495" s="41">
        <v>5117.95</v>
      </c>
    </row>
    <row r="496" spans="1:10" hidden="1" x14ac:dyDescent="0.4">
      <c r="B496" s="28"/>
      <c r="C496" s="23"/>
      <c r="D496"/>
      <c r="E496" s="2"/>
      <c r="F496"/>
      <c r="G496" s="6" t="s">
        <v>7</v>
      </c>
      <c r="H496" s="7">
        <f>SUM(H489:H495)</f>
        <v>209.64999999999998</v>
      </c>
      <c r="I496" s="8"/>
      <c r="J496" s="7">
        <f>SUM(J489:J495)</f>
        <v>-360.199999999998</v>
      </c>
    </row>
    <row r="497" spans="1:10" hidden="1" x14ac:dyDescent="0.4">
      <c r="B497" s="28"/>
      <c r="C497" s="23"/>
      <c r="D497"/>
      <c r="E497" s="2"/>
      <c r="F497"/>
      <c r="G497"/>
      <c r="H497" s="4"/>
      <c r="I497"/>
      <c r="J497" s="4"/>
    </row>
    <row r="498" spans="1:10" hidden="1" x14ac:dyDescent="0.4">
      <c r="B498" s="27" t="s">
        <v>40</v>
      </c>
      <c r="C498" s="22"/>
      <c r="D498"/>
      <c r="E498" s="2"/>
      <c r="F498" s="1"/>
      <c r="G498"/>
      <c r="H498" s="4"/>
      <c r="I498"/>
      <c r="J498" s="4"/>
    </row>
    <row r="499" spans="1:10" hidden="1" x14ac:dyDescent="0.4">
      <c r="A499" s="9" t="s">
        <v>51</v>
      </c>
      <c r="B499" s="28" t="s">
        <v>8</v>
      </c>
      <c r="C499" s="21" t="s">
        <v>50</v>
      </c>
      <c r="D499" t="s">
        <v>4</v>
      </c>
      <c r="E499" s="2" t="s">
        <v>5</v>
      </c>
      <c r="F499" s="1"/>
      <c r="H499" s="4" t="s">
        <v>0</v>
      </c>
      <c r="I499"/>
      <c r="J499" s="4" t="s">
        <v>1</v>
      </c>
    </row>
    <row r="500" spans="1:10" x14ac:dyDescent="0.4">
      <c r="A500" s="32" t="s">
        <v>80</v>
      </c>
      <c r="B500" s="33">
        <v>44714</v>
      </c>
      <c r="C500" s="34" t="str">
        <f>TEXT(B500, "mmm")</f>
        <v>Jun</v>
      </c>
      <c r="D500" s="32" t="str">
        <f>IF(J500&gt;0,"Buy","Sell")</f>
        <v>Buy</v>
      </c>
      <c r="E500" s="35">
        <v>2174</v>
      </c>
      <c r="F500" s="36"/>
      <c r="G500" s="32"/>
      <c r="H500" s="37">
        <v>29.95</v>
      </c>
      <c r="I500" s="32"/>
      <c r="J500" s="37">
        <v>5008.41</v>
      </c>
    </row>
    <row r="501" spans="1:10" x14ac:dyDescent="0.4">
      <c r="A501" s="32" t="s">
        <v>80</v>
      </c>
      <c r="B501" s="33">
        <v>44714</v>
      </c>
      <c r="C501" s="34" t="str">
        <f>TEXT(B501, "mmm")</f>
        <v>Jun</v>
      </c>
      <c r="D501" s="32" t="str">
        <f>IF(J501&gt;0,"Buy","Sell")</f>
        <v>Buy</v>
      </c>
      <c r="E501" s="35">
        <v>2700</v>
      </c>
      <c r="F501" s="36"/>
      <c r="G501" s="32"/>
      <c r="H501" s="37">
        <v>29.95</v>
      </c>
      <c r="I501" s="32"/>
      <c r="J501" s="37">
        <v>6563.95</v>
      </c>
    </row>
    <row r="502" spans="1:10" x14ac:dyDescent="0.4">
      <c r="A502" s="32" t="s">
        <v>90</v>
      </c>
      <c r="B502" s="33">
        <v>44714</v>
      </c>
      <c r="C502" s="34" t="str">
        <f>TEXT(B502, "mmm")</f>
        <v>Jun</v>
      </c>
      <c r="D502" s="32" t="str">
        <f>IF(J502&gt;0,"Buy","Sell")</f>
        <v>Buy</v>
      </c>
      <c r="E502" s="35">
        <v>300</v>
      </c>
      <c r="F502" s="36"/>
      <c r="G502" s="38"/>
      <c r="H502" s="37">
        <v>32.03</v>
      </c>
      <c r="I502" s="32"/>
      <c r="J502" s="37">
        <v>10364.030000000001</v>
      </c>
    </row>
    <row r="503" spans="1:10" hidden="1" x14ac:dyDescent="0.4">
      <c r="B503" s="27"/>
      <c r="C503" s="22"/>
      <c r="D503" s="3"/>
      <c r="E503" s="30"/>
      <c r="F503" s="18"/>
      <c r="G503" s="6" t="s">
        <v>7</v>
      </c>
      <c r="H503" s="7">
        <f>SUM(H500:H502)</f>
        <v>91.93</v>
      </c>
      <c r="I503" s="8"/>
      <c r="J503" s="7">
        <f>SUM(J500:J502)</f>
        <v>21936.39</v>
      </c>
    </row>
    <row r="504" spans="1:10" hidden="1" x14ac:dyDescent="0.4">
      <c r="B504" s="28"/>
      <c r="C504" s="23"/>
      <c r="D504"/>
      <c r="E504" s="2"/>
      <c r="F504" s="1"/>
      <c r="G504"/>
      <c r="H504" s="4"/>
      <c r="I504"/>
      <c r="J504" s="4"/>
    </row>
    <row r="505" spans="1:10" hidden="1" x14ac:dyDescent="0.4">
      <c r="B505" s="27" t="s">
        <v>41</v>
      </c>
      <c r="C505" s="22"/>
      <c r="D505"/>
      <c r="E505" s="2"/>
      <c r="F505" s="1"/>
      <c r="G505"/>
      <c r="H505" s="4"/>
      <c r="I505"/>
      <c r="J505" s="4"/>
    </row>
    <row r="506" spans="1:10" hidden="1" x14ac:dyDescent="0.4">
      <c r="A506" s="9" t="s">
        <v>51</v>
      </c>
      <c r="B506" s="28" t="s">
        <v>8</v>
      </c>
      <c r="C506" s="21" t="s">
        <v>50</v>
      </c>
      <c r="D506" t="s">
        <v>4</v>
      </c>
      <c r="E506" s="2" t="s">
        <v>5</v>
      </c>
      <c r="F506" s="1"/>
      <c r="H506" s="4" t="s">
        <v>0</v>
      </c>
      <c r="I506"/>
      <c r="J506" s="4" t="s">
        <v>1</v>
      </c>
    </row>
    <row r="507" spans="1:10" x14ac:dyDescent="0.4">
      <c r="A507" s="32" t="s">
        <v>57</v>
      </c>
      <c r="B507" s="39">
        <v>44715</v>
      </c>
      <c r="C507" s="34" t="str">
        <f>TEXT(B507, "mmm")</f>
        <v>Jun</v>
      </c>
      <c r="D507" s="32" t="str">
        <f>IF(J507&gt;0,"Buy","Sell")</f>
        <v>Sell</v>
      </c>
      <c r="E507" s="40">
        <v>-331</v>
      </c>
      <c r="F507" s="32"/>
      <c r="G507" s="32"/>
      <c r="H507" s="41">
        <v>47.85</v>
      </c>
      <c r="I507" s="32"/>
      <c r="J507" s="41">
        <v>-15389.99</v>
      </c>
    </row>
    <row r="508" spans="1:10" hidden="1" x14ac:dyDescent="0.4">
      <c r="B508" s="28"/>
      <c r="C508" s="23"/>
      <c r="D508"/>
      <c r="E508" s="2"/>
      <c r="F508" s="3"/>
      <c r="G508" s="8" t="s">
        <v>7</v>
      </c>
      <c r="H508" s="7">
        <f>H507</f>
        <v>47.85</v>
      </c>
      <c r="I508" s="6"/>
      <c r="J508" s="7">
        <f>J507</f>
        <v>-15389.99</v>
      </c>
    </row>
    <row r="509" spans="1:10" hidden="1" x14ac:dyDescent="0.4">
      <c r="B509" s="28"/>
      <c r="C509" s="23"/>
      <c r="D509"/>
      <c r="E509" s="2"/>
      <c r="F509" s="3"/>
      <c r="G509" s="18"/>
      <c r="H509" s="5"/>
      <c r="I509"/>
      <c r="J509" s="4"/>
    </row>
    <row r="510" spans="1:10" hidden="1" x14ac:dyDescent="0.4">
      <c r="B510" s="27" t="s">
        <v>42</v>
      </c>
      <c r="C510" s="22"/>
      <c r="D510"/>
      <c r="E510" s="2"/>
      <c r="F510"/>
      <c r="G510"/>
      <c r="H510" s="4"/>
      <c r="I510"/>
      <c r="J510" s="4"/>
    </row>
    <row r="511" spans="1:10" hidden="1" x14ac:dyDescent="0.4">
      <c r="A511" s="9" t="s">
        <v>51</v>
      </c>
      <c r="B511" s="28" t="s">
        <v>8</v>
      </c>
      <c r="C511" s="21" t="s">
        <v>50</v>
      </c>
      <c r="D511" t="s">
        <v>4</v>
      </c>
      <c r="E511" s="2" t="s">
        <v>5</v>
      </c>
      <c r="F511"/>
      <c r="H511" s="4" t="s">
        <v>0</v>
      </c>
      <c r="I511"/>
      <c r="J511" s="4" t="s">
        <v>1</v>
      </c>
    </row>
    <row r="512" spans="1:10" x14ac:dyDescent="0.4">
      <c r="A512" s="32" t="s">
        <v>68</v>
      </c>
      <c r="B512" s="39">
        <v>44718</v>
      </c>
      <c r="C512" s="34" t="str">
        <f t="shared" ref="C512:C517" si="48">TEXT(B512, "mmm")</f>
        <v>Jun</v>
      </c>
      <c r="D512" s="32" t="str">
        <f>IF(J512&gt;0,"Buy","Sell")</f>
        <v>Buy</v>
      </c>
      <c r="E512" s="40">
        <v>1400</v>
      </c>
      <c r="F512" s="32"/>
      <c r="G512" s="32"/>
      <c r="H512" s="41">
        <v>29.95</v>
      </c>
      <c r="I512" s="32"/>
      <c r="J512" s="41">
        <v>5937.95</v>
      </c>
    </row>
    <row r="513" spans="1:10" x14ac:dyDescent="0.4">
      <c r="A513" s="32" t="s">
        <v>60</v>
      </c>
      <c r="B513" s="39">
        <v>44720</v>
      </c>
      <c r="C513" s="34" t="str">
        <f t="shared" si="48"/>
        <v>Jun</v>
      </c>
      <c r="D513" s="32" t="str">
        <f>IF(J513&gt;0,"Buy","Sell")</f>
        <v>Buy</v>
      </c>
      <c r="E513" s="40">
        <v>113</v>
      </c>
      <c r="F513" s="32"/>
      <c r="G513" s="32"/>
      <c r="H513" s="41">
        <v>34.159999999999997</v>
      </c>
      <c r="I513" s="32"/>
      <c r="J513" s="41">
        <v>11053.92</v>
      </c>
    </row>
    <row r="514" spans="1:10" x14ac:dyDescent="0.4">
      <c r="A514" s="32" t="s">
        <v>81</v>
      </c>
      <c r="B514" s="33">
        <v>44720</v>
      </c>
      <c r="C514" s="34" t="str">
        <f t="shared" si="48"/>
        <v>Jun</v>
      </c>
      <c r="D514" s="32" t="str">
        <f>IF(J514&gt;0,"Buy","Sell")</f>
        <v>Sell</v>
      </c>
      <c r="E514" s="35">
        <v>-119</v>
      </c>
      <c r="F514" s="43"/>
      <c r="G514" s="32"/>
      <c r="H514" s="37">
        <v>43.8</v>
      </c>
      <c r="I514" s="32"/>
      <c r="J514" s="37">
        <v>-14086.26</v>
      </c>
    </row>
    <row r="515" spans="1:10" x14ac:dyDescent="0.4">
      <c r="A515" s="32" t="s">
        <v>82</v>
      </c>
      <c r="B515" s="33">
        <v>44720</v>
      </c>
      <c r="C515" s="34" t="str">
        <f t="shared" si="48"/>
        <v>Jun</v>
      </c>
      <c r="D515" s="32" t="str">
        <f>IF(J515&gt;0,"Buy","Sell")</f>
        <v>Buy</v>
      </c>
      <c r="E515" s="35">
        <v>1780</v>
      </c>
      <c r="F515" s="36"/>
      <c r="G515" s="38"/>
      <c r="H515" s="37">
        <v>29.95</v>
      </c>
      <c r="I515" s="32"/>
      <c r="J515" s="37">
        <v>5102.95</v>
      </c>
    </row>
    <row r="516" spans="1:10" x14ac:dyDescent="0.4">
      <c r="A516" s="32" t="s">
        <v>55</v>
      </c>
      <c r="B516" s="39">
        <v>44721</v>
      </c>
      <c r="C516" s="34" t="str">
        <f t="shared" si="48"/>
        <v>Jun</v>
      </c>
      <c r="D516" s="32" t="s">
        <v>6</v>
      </c>
      <c r="E516" s="40">
        <v>446</v>
      </c>
      <c r="F516" s="32"/>
      <c r="G516" s="32"/>
      <c r="H516" s="41">
        <v>34.01</v>
      </c>
      <c r="I516" s="32"/>
      <c r="J516" s="41">
        <v>11005.61</v>
      </c>
    </row>
    <row r="517" spans="1:10" x14ac:dyDescent="0.4">
      <c r="A517" s="32" t="s">
        <v>75</v>
      </c>
      <c r="B517" s="33">
        <v>44721</v>
      </c>
      <c r="C517" s="34" t="str">
        <f t="shared" si="48"/>
        <v>Jun</v>
      </c>
      <c r="D517" s="32" t="str">
        <f>IF(J517&gt;0,"Buy","Sell")</f>
        <v>Buy</v>
      </c>
      <c r="E517" s="35">
        <v>285</v>
      </c>
      <c r="F517" s="36"/>
      <c r="G517" s="32"/>
      <c r="H517" s="37">
        <v>29.95</v>
      </c>
      <c r="I517" s="38"/>
      <c r="J517" s="37">
        <v>6832.9</v>
      </c>
    </row>
    <row r="518" spans="1:10" hidden="1" x14ac:dyDescent="0.4">
      <c r="B518" s="28"/>
      <c r="C518" s="23"/>
      <c r="D518" s="2"/>
      <c r="E518" s="2"/>
      <c r="F518"/>
      <c r="G518" s="6" t="s">
        <v>7</v>
      </c>
      <c r="H518" s="7">
        <f>SUM(H512:H517)</f>
        <v>201.81999999999996</v>
      </c>
      <c r="I518" s="6"/>
      <c r="J518" s="7">
        <f>SUM(J512:J517)</f>
        <v>25847.07</v>
      </c>
    </row>
    <row r="519" spans="1:10" hidden="1" x14ac:dyDescent="0.4"/>
    <row r="520" spans="1:10" hidden="1" x14ac:dyDescent="0.4">
      <c r="B520" s="27" t="s">
        <v>43</v>
      </c>
      <c r="C520" s="22"/>
      <c r="D520" s="2"/>
      <c r="E520" s="2"/>
      <c r="F520"/>
      <c r="G520"/>
      <c r="H520" s="4"/>
      <c r="I520"/>
      <c r="J520" s="4"/>
    </row>
    <row r="521" spans="1:10" hidden="1" x14ac:dyDescent="0.4">
      <c r="A521" s="9" t="s">
        <v>51</v>
      </c>
      <c r="B521" s="28" t="s">
        <v>8</v>
      </c>
      <c r="C521" s="21" t="s">
        <v>50</v>
      </c>
      <c r="D521" s="2" t="s">
        <v>4</v>
      </c>
      <c r="E521" s="2" t="s">
        <v>5</v>
      </c>
      <c r="F521" s="1"/>
      <c r="H521" s="4" t="s">
        <v>0</v>
      </c>
      <c r="I521"/>
      <c r="J521" s="4" t="s">
        <v>1</v>
      </c>
    </row>
    <row r="522" spans="1:10" x14ac:dyDescent="0.4">
      <c r="A522" s="32" t="s">
        <v>80</v>
      </c>
      <c r="B522" s="33">
        <v>44721</v>
      </c>
      <c r="C522" s="34" t="str">
        <f>TEXT(B522, "mmm")</f>
        <v>Jun</v>
      </c>
      <c r="D522" s="32" t="str">
        <f>IF(J522&gt;0,"Buy","Sell")</f>
        <v>Buy</v>
      </c>
      <c r="E522" s="35">
        <v>2174</v>
      </c>
      <c r="F522" s="36"/>
      <c r="G522" s="32"/>
      <c r="H522" s="37">
        <v>29.95</v>
      </c>
      <c r="I522" s="32"/>
      <c r="J522" s="37">
        <v>5030.1499999999996</v>
      </c>
    </row>
    <row r="523" spans="1:10" x14ac:dyDescent="0.4">
      <c r="A523" s="32" t="s">
        <v>88</v>
      </c>
      <c r="B523" s="33">
        <v>44721</v>
      </c>
      <c r="C523" s="34" t="str">
        <f>TEXT(B523, "mmm")</f>
        <v>Jun</v>
      </c>
      <c r="D523" s="32" t="str">
        <f>IF(J523&gt;0,"Buy","Sell")</f>
        <v>Buy</v>
      </c>
      <c r="E523" s="35">
        <v>455</v>
      </c>
      <c r="F523" s="36"/>
      <c r="G523" s="38"/>
      <c r="H523" s="37">
        <v>29.95</v>
      </c>
      <c r="I523" s="32"/>
      <c r="J523" s="37">
        <v>9880.7000000000007</v>
      </c>
    </row>
    <row r="524" spans="1:10" x14ac:dyDescent="0.4">
      <c r="A524" s="32" t="s">
        <v>92</v>
      </c>
      <c r="B524" s="33">
        <v>44721</v>
      </c>
      <c r="C524" s="34" t="str">
        <f>TEXT(B524, "mmm")</f>
        <v>Jun</v>
      </c>
      <c r="D524" s="32" t="str">
        <f>IF(J524&gt;0,"Buy","Sell")</f>
        <v>Buy</v>
      </c>
      <c r="E524" s="35">
        <v>69</v>
      </c>
      <c r="F524" s="38"/>
      <c r="G524" s="38"/>
      <c r="H524" s="37">
        <v>29.95</v>
      </c>
      <c r="I524" s="32"/>
      <c r="J524" s="37">
        <v>5578.24</v>
      </c>
    </row>
    <row r="525" spans="1:10" x14ac:dyDescent="0.4">
      <c r="A525" s="32" t="s">
        <v>72</v>
      </c>
      <c r="B525" s="39">
        <v>44722</v>
      </c>
      <c r="C525" s="34" t="str">
        <f>TEXT(B525, "mmm")</f>
        <v>Jun</v>
      </c>
      <c r="D525" s="32" t="str">
        <f>IF(J525&gt;0,"Buy","Sell")</f>
        <v>Buy</v>
      </c>
      <c r="E525" s="40">
        <v>615</v>
      </c>
      <c r="F525" s="42"/>
      <c r="G525" s="32"/>
      <c r="H525" s="41">
        <v>29.95</v>
      </c>
      <c r="I525" s="32"/>
      <c r="J525" s="41">
        <v>5460.4</v>
      </c>
    </row>
    <row r="526" spans="1:10" x14ac:dyDescent="0.4">
      <c r="A526" s="32" t="s">
        <v>53</v>
      </c>
      <c r="B526" s="39">
        <v>44726</v>
      </c>
      <c r="C526" s="34" t="str">
        <f>TEXT(B526, "mmm")</f>
        <v>Jun</v>
      </c>
      <c r="D526" s="32" t="s">
        <v>6</v>
      </c>
      <c r="E526" s="40">
        <v>500</v>
      </c>
      <c r="F526" s="32"/>
      <c r="G526" s="32"/>
      <c r="H526" s="41">
        <v>29.95</v>
      </c>
      <c r="I526" s="32"/>
      <c r="J526" s="41">
        <v>5027.63</v>
      </c>
    </row>
    <row r="527" spans="1:10" hidden="1" x14ac:dyDescent="0.4">
      <c r="B527" s="28"/>
      <c r="C527" s="24"/>
      <c r="D527" s="1"/>
      <c r="E527" s="2"/>
      <c r="F527"/>
      <c r="G527" s="13" t="s">
        <v>7</v>
      </c>
      <c r="H527" s="7">
        <f>SUM(H522:H526)</f>
        <v>149.75</v>
      </c>
      <c r="I527" s="8"/>
      <c r="J527" s="7">
        <f>SUM(J522:J526)</f>
        <v>30977.119999999999</v>
      </c>
    </row>
    <row r="528" spans="1:10" hidden="1" x14ac:dyDescent="0.4">
      <c r="B528" s="28"/>
      <c r="C528" s="24"/>
      <c r="D528" s="1"/>
      <c r="E528" s="2"/>
      <c r="F528"/>
      <c r="G528"/>
      <c r="H528" s="4"/>
      <c r="I528"/>
      <c r="J528" s="4"/>
    </row>
    <row r="529" spans="1:10" hidden="1" x14ac:dyDescent="0.4">
      <c r="B529" s="27" t="s">
        <v>44</v>
      </c>
      <c r="C529" s="22"/>
      <c r="D529"/>
      <c r="E529" s="30"/>
      <c r="F529" s="3"/>
      <c r="G529"/>
      <c r="H529" s="5"/>
      <c r="I529"/>
      <c r="J529" s="4"/>
    </row>
    <row r="530" spans="1:10" hidden="1" x14ac:dyDescent="0.4">
      <c r="A530" s="9" t="s">
        <v>51</v>
      </c>
      <c r="B530" s="28" t="s">
        <v>8</v>
      </c>
      <c r="C530" s="21" t="s">
        <v>50</v>
      </c>
      <c r="D530" t="s">
        <v>4</v>
      </c>
      <c r="E530" s="2" t="s">
        <v>5</v>
      </c>
      <c r="F530"/>
      <c r="G530"/>
      <c r="H530" s="4" t="s">
        <v>0</v>
      </c>
      <c r="J530" s="4" t="s">
        <v>1</v>
      </c>
    </row>
    <row r="531" spans="1:10" x14ac:dyDescent="0.4">
      <c r="A531" s="32" t="s">
        <v>54</v>
      </c>
      <c r="B531" s="39">
        <v>44726</v>
      </c>
      <c r="C531" s="34" t="str">
        <f>TEXT(B531, "mmm")</f>
        <v>Jun</v>
      </c>
      <c r="D531" s="32" t="s">
        <v>6</v>
      </c>
      <c r="E531" s="40">
        <v>12352</v>
      </c>
      <c r="F531" s="32"/>
      <c r="G531" s="32"/>
      <c r="H531" s="41">
        <v>38.58</v>
      </c>
      <c r="I531" s="32"/>
      <c r="J531" s="41">
        <v>12483.22</v>
      </c>
    </row>
    <row r="532" spans="1:10" x14ac:dyDescent="0.4">
      <c r="A532" s="32" t="s">
        <v>55</v>
      </c>
      <c r="B532" s="39">
        <v>44726</v>
      </c>
      <c r="C532" s="34" t="str">
        <f>TEXT(B532, "mmm")</f>
        <v>Jun</v>
      </c>
      <c r="D532" s="32" t="s">
        <v>6</v>
      </c>
      <c r="E532" s="40">
        <v>440</v>
      </c>
      <c r="F532" s="32"/>
      <c r="G532" s="32"/>
      <c r="H532" s="41">
        <v>31.02</v>
      </c>
      <c r="I532" s="32"/>
      <c r="J532" s="41">
        <v>10036.620000000001</v>
      </c>
    </row>
    <row r="533" spans="1:10" x14ac:dyDescent="0.4">
      <c r="A533" s="32" t="s">
        <v>59</v>
      </c>
      <c r="B533" s="39">
        <v>44726</v>
      </c>
      <c r="C533" s="34" t="str">
        <f>TEXT(B533, "mmm")</f>
        <v>Jun</v>
      </c>
      <c r="D533" s="32" t="str">
        <f>IF(J533&gt;0,"Buy","Sell")</f>
        <v>Buy</v>
      </c>
      <c r="E533" s="40">
        <v>622</v>
      </c>
      <c r="F533" s="32"/>
      <c r="G533" s="32"/>
      <c r="H533" s="41">
        <v>31.09</v>
      </c>
      <c r="I533" s="32"/>
      <c r="J533" s="41">
        <v>10057.73</v>
      </c>
    </row>
    <row r="534" spans="1:10" x14ac:dyDescent="0.4">
      <c r="A534" s="32" t="s">
        <v>73</v>
      </c>
      <c r="B534" s="39">
        <v>44726</v>
      </c>
      <c r="C534" s="34" t="str">
        <f>TEXT(B534, "mmm")</f>
        <v>Jun</v>
      </c>
      <c r="D534" s="32" t="str">
        <f>IF(J534&gt;0,"Buy","Sell")</f>
        <v>Buy</v>
      </c>
      <c r="E534" s="40">
        <v>4442</v>
      </c>
      <c r="F534" s="42"/>
      <c r="G534" s="32"/>
      <c r="H534" s="41">
        <v>42</v>
      </c>
      <c r="I534" s="32"/>
      <c r="J534" s="41">
        <v>13590.1</v>
      </c>
    </row>
    <row r="535" spans="1:10" hidden="1" x14ac:dyDescent="0.4">
      <c r="B535" s="28"/>
      <c r="C535" s="23"/>
      <c r="D535"/>
      <c r="E535" s="2"/>
      <c r="F535"/>
      <c r="G535" s="13" t="s">
        <v>7</v>
      </c>
      <c r="H535" s="7">
        <f>SUM(H531:H534)</f>
        <v>142.69</v>
      </c>
      <c r="I535" s="8"/>
      <c r="J535" s="7">
        <f>SUM(J531:J534)</f>
        <v>46167.67</v>
      </c>
    </row>
    <row r="536" spans="1:10" hidden="1" x14ac:dyDescent="0.4">
      <c r="B536" s="28"/>
      <c r="C536" s="23"/>
      <c r="D536"/>
      <c r="E536" s="2"/>
      <c r="F536"/>
      <c r="G536"/>
      <c r="H536" s="4"/>
      <c r="I536"/>
      <c r="J536" s="4"/>
    </row>
    <row r="537" spans="1:10" hidden="1" x14ac:dyDescent="0.4">
      <c r="B537" s="27" t="s">
        <v>45</v>
      </c>
      <c r="C537" s="22"/>
      <c r="D537"/>
      <c r="E537" s="2"/>
      <c r="F537"/>
      <c r="G537"/>
      <c r="H537" s="4"/>
      <c r="I537"/>
      <c r="J537" s="4"/>
    </row>
    <row r="538" spans="1:10" hidden="1" x14ac:dyDescent="0.4">
      <c r="A538" s="9" t="s">
        <v>51</v>
      </c>
      <c r="B538" s="28" t="s">
        <v>8</v>
      </c>
      <c r="C538" s="21" t="s">
        <v>50</v>
      </c>
      <c r="D538" t="s">
        <v>4</v>
      </c>
      <c r="E538" s="2" t="s">
        <v>5</v>
      </c>
      <c r="F538"/>
      <c r="G538"/>
      <c r="H538" s="4" t="s">
        <v>0</v>
      </c>
      <c r="J538" s="4" t="s">
        <v>1</v>
      </c>
    </row>
    <row r="539" spans="1:10" x14ac:dyDescent="0.4">
      <c r="A539" s="32" t="s">
        <v>80</v>
      </c>
      <c r="B539" s="33">
        <v>44726</v>
      </c>
      <c r="C539" s="34" t="str">
        <f>TEXT(B539, "mmm")</f>
        <v>Jun</v>
      </c>
      <c r="D539" s="32" t="str">
        <f>IF(J539&gt;0,"Buy","Sell")</f>
        <v>Buy</v>
      </c>
      <c r="E539" s="35">
        <v>3551</v>
      </c>
      <c r="F539" s="43"/>
      <c r="G539" s="32"/>
      <c r="H539" s="37">
        <v>29.95</v>
      </c>
      <c r="I539" s="38"/>
      <c r="J539" s="37">
        <v>7309.5</v>
      </c>
    </row>
    <row r="540" spans="1:10" hidden="1" x14ac:dyDescent="0.4">
      <c r="B540" s="28"/>
      <c r="C540" s="23"/>
      <c r="D540"/>
      <c r="E540" s="2"/>
      <c r="F540"/>
      <c r="G540" s="13" t="s">
        <v>7</v>
      </c>
      <c r="H540" s="7">
        <f>H539</f>
        <v>29.95</v>
      </c>
      <c r="I540" s="8"/>
      <c r="J540" s="7">
        <f>J539</f>
        <v>7309.5</v>
      </c>
    </row>
    <row r="541" spans="1:10" hidden="1" x14ac:dyDescent="0.4">
      <c r="B541" s="28"/>
      <c r="C541" s="23"/>
      <c r="D541"/>
      <c r="E541" s="2"/>
      <c r="F541"/>
      <c r="G541"/>
      <c r="H541" s="4"/>
      <c r="I541"/>
      <c r="J541" s="4"/>
    </row>
    <row r="542" spans="1:10" hidden="1" x14ac:dyDescent="0.4">
      <c r="B542" s="27" t="s">
        <v>46</v>
      </c>
      <c r="C542" s="22"/>
      <c r="D542"/>
      <c r="E542" s="2"/>
      <c r="F542"/>
      <c r="G542"/>
      <c r="H542" s="4"/>
      <c r="I542"/>
      <c r="J542" s="4"/>
    </row>
    <row r="543" spans="1:10" hidden="1" x14ac:dyDescent="0.4">
      <c r="A543" s="9" t="s">
        <v>51</v>
      </c>
      <c r="B543" s="28" t="s">
        <v>8</v>
      </c>
      <c r="C543" s="21" t="s">
        <v>50</v>
      </c>
      <c r="D543" t="s">
        <v>4</v>
      </c>
      <c r="E543" s="2" t="s">
        <v>5</v>
      </c>
      <c r="F543"/>
      <c r="G543"/>
      <c r="H543" s="4" t="s">
        <v>0</v>
      </c>
      <c r="J543" s="4" t="s">
        <v>1</v>
      </c>
    </row>
    <row r="544" spans="1:10" x14ac:dyDescent="0.4">
      <c r="A544" s="32" t="s">
        <v>82</v>
      </c>
      <c r="B544" s="33">
        <v>44726</v>
      </c>
      <c r="C544" s="34" t="str">
        <f>TEXT(B544, "mmm")</f>
        <v>Jun</v>
      </c>
      <c r="D544" s="32" t="str">
        <f>IF(J544&gt;0,"Buy","Sell")</f>
        <v>Buy</v>
      </c>
      <c r="E544" s="35">
        <v>1940</v>
      </c>
      <c r="F544" s="36"/>
      <c r="G544" s="38"/>
      <c r="H544" s="37">
        <v>29.95</v>
      </c>
      <c r="I544" s="32"/>
      <c r="J544" s="37">
        <v>5064.25</v>
      </c>
    </row>
    <row r="545" spans="1:10" x14ac:dyDescent="0.4">
      <c r="A545" s="32" t="s">
        <v>83</v>
      </c>
      <c r="B545" s="33">
        <v>44726</v>
      </c>
      <c r="C545" s="34" t="str">
        <f>TEXT(B545, "mmm")</f>
        <v>Jun</v>
      </c>
      <c r="D545" s="32" t="str">
        <f>IF(J545&gt;0,"Buy","Sell")</f>
        <v>Buy</v>
      </c>
      <c r="E545" s="35">
        <v>40600</v>
      </c>
      <c r="F545" s="36"/>
      <c r="G545" s="32"/>
      <c r="H545" s="37">
        <v>29.95</v>
      </c>
      <c r="I545" s="38"/>
      <c r="J545" s="37">
        <v>5307.95</v>
      </c>
    </row>
    <row r="546" spans="1:10" x14ac:dyDescent="0.4">
      <c r="A546" s="32" t="s">
        <v>87</v>
      </c>
      <c r="B546" s="33">
        <v>44726</v>
      </c>
      <c r="C546" s="34" t="str">
        <f>TEXT(B546, "mmm")</f>
        <v>Jun</v>
      </c>
      <c r="D546" s="32" t="str">
        <f>IF(J546&gt;0,"Buy","Sell")</f>
        <v>Buy</v>
      </c>
      <c r="E546" s="35">
        <v>720</v>
      </c>
      <c r="F546" s="36"/>
      <c r="G546" s="32"/>
      <c r="H546" s="37">
        <v>29.95</v>
      </c>
      <c r="I546" s="38"/>
      <c r="J546" s="37">
        <v>7762.75</v>
      </c>
    </row>
    <row r="547" spans="1:10" x14ac:dyDescent="0.4">
      <c r="A547" s="32" t="s">
        <v>88</v>
      </c>
      <c r="B547" s="33">
        <v>44726</v>
      </c>
      <c r="C547" s="34" t="str">
        <f>TEXT(B547, "mmm")</f>
        <v>Jun</v>
      </c>
      <c r="D547" s="32" t="str">
        <f>IF(J547&gt;0,"Buy","Sell")</f>
        <v>Buy</v>
      </c>
      <c r="E547" s="35">
        <v>253</v>
      </c>
      <c r="F547" s="36"/>
      <c r="G547" s="38"/>
      <c r="H547" s="37">
        <v>29.95</v>
      </c>
      <c r="I547" s="32"/>
      <c r="J547" s="37">
        <v>5014.05</v>
      </c>
    </row>
    <row r="548" spans="1:10" hidden="1" x14ac:dyDescent="0.4">
      <c r="B548" s="28"/>
      <c r="C548" s="23"/>
      <c r="D548"/>
      <c r="E548" s="2"/>
      <c r="F548"/>
      <c r="G548" s="13" t="s">
        <v>7</v>
      </c>
      <c r="H548" s="7">
        <f>SUM(H544:H547)</f>
        <v>119.8</v>
      </c>
      <c r="I548" s="8"/>
      <c r="J548" s="7">
        <f>SUM(J544:J547)</f>
        <v>23149</v>
      </c>
    </row>
    <row r="549" spans="1:10" hidden="1" x14ac:dyDescent="0.4">
      <c r="B549" s="28"/>
      <c r="C549" s="23"/>
      <c r="D549"/>
      <c r="E549" s="2"/>
      <c r="F549"/>
      <c r="G549"/>
      <c r="H549" s="4"/>
      <c r="I549"/>
      <c r="J549" s="4"/>
    </row>
    <row r="550" spans="1:10" hidden="1" x14ac:dyDescent="0.4">
      <c r="B550" s="27" t="s">
        <v>47</v>
      </c>
      <c r="C550" s="22"/>
      <c r="D550"/>
      <c r="E550" s="2"/>
      <c r="F550"/>
      <c r="G550"/>
      <c r="H550" s="4"/>
    </row>
    <row r="551" spans="1:10" hidden="1" x14ac:dyDescent="0.4">
      <c r="A551" s="9" t="s">
        <v>51</v>
      </c>
      <c r="B551" s="28" t="s">
        <v>8</v>
      </c>
      <c r="C551" s="21" t="s">
        <v>50</v>
      </c>
      <c r="D551" t="s">
        <v>4</v>
      </c>
      <c r="E551" s="2" t="s">
        <v>5</v>
      </c>
      <c r="F551"/>
      <c r="G551"/>
      <c r="H551" s="4" t="s">
        <v>0</v>
      </c>
      <c r="J551" s="4" t="s">
        <v>1</v>
      </c>
    </row>
    <row r="552" spans="1:10" x14ac:dyDescent="0.4">
      <c r="A552" s="32" t="s">
        <v>83</v>
      </c>
      <c r="B552" s="33">
        <v>44727</v>
      </c>
      <c r="C552" s="34" t="str">
        <f t="shared" ref="C552:C558" si="49">TEXT(B552, "mmm")</f>
        <v>Jun</v>
      </c>
      <c r="D552" s="32" t="str">
        <f t="shared" ref="D552:D558" si="50">IF(J552&gt;0,"Buy","Sell")</f>
        <v>Buy</v>
      </c>
      <c r="E552" s="35">
        <v>46000</v>
      </c>
      <c r="F552" s="36"/>
      <c r="G552" s="32"/>
      <c r="H552" s="37">
        <v>29.95</v>
      </c>
      <c r="I552" s="38"/>
      <c r="J552" s="37">
        <v>5089.95</v>
      </c>
    </row>
    <row r="553" spans="1:10" x14ac:dyDescent="0.4">
      <c r="A553" s="32" t="s">
        <v>57</v>
      </c>
      <c r="B553" s="39">
        <v>44729</v>
      </c>
      <c r="C553" s="34" t="str">
        <f t="shared" si="49"/>
        <v>Jun</v>
      </c>
      <c r="D553" s="32" t="str">
        <f t="shared" si="50"/>
        <v>Buy</v>
      </c>
      <c r="E553" s="40">
        <v>363</v>
      </c>
      <c r="F553" s="32"/>
      <c r="G553" s="32"/>
      <c r="H553" s="41">
        <v>47.71</v>
      </c>
      <c r="I553" s="32"/>
      <c r="J553" s="41">
        <v>15438.91</v>
      </c>
    </row>
    <row r="554" spans="1:10" x14ac:dyDescent="0.4">
      <c r="A554" s="32" t="s">
        <v>58</v>
      </c>
      <c r="B554" s="39">
        <v>44729</v>
      </c>
      <c r="C554" s="34" t="str">
        <f t="shared" si="49"/>
        <v>Jun</v>
      </c>
      <c r="D554" s="32" t="str">
        <f t="shared" si="50"/>
        <v>Buy</v>
      </c>
      <c r="E554" s="40">
        <v>6435</v>
      </c>
      <c r="F554" s="32"/>
      <c r="G554" s="32"/>
      <c r="H554" s="41">
        <v>32.32</v>
      </c>
      <c r="I554" s="32"/>
      <c r="J554" s="41">
        <v>10457.02</v>
      </c>
    </row>
    <row r="555" spans="1:10" x14ac:dyDescent="0.4">
      <c r="A555" s="32" t="s">
        <v>60</v>
      </c>
      <c r="B555" s="39">
        <v>44729</v>
      </c>
      <c r="C555" s="34" t="str">
        <f t="shared" si="49"/>
        <v>Jun</v>
      </c>
      <c r="D555" s="32" t="str">
        <f t="shared" si="50"/>
        <v>Buy</v>
      </c>
      <c r="E555" s="40">
        <v>114</v>
      </c>
      <c r="F555" s="32"/>
      <c r="G555" s="32"/>
      <c r="H555" s="41">
        <v>29.95</v>
      </c>
      <c r="I555" s="32"/>
      <c r="J555" s="41">
        <v>10026.61</v>
      </c>
    </row>
    <row r="556" spans="1:10" x14ac:dyDescent="0.4">
      <c r="A556" s="32" t="s">
        <v>61</v>
      </c>
      <c r="B556" s="39">
        <v>44729</v>
      </c>
      <c r="C556" s="34" t="str">
        <f t="shared" si="49"/>
        <v>Jun</v>
      </c>
      <c r="D556" s="32" t="str">
        <f t="shared" si="50"/>
        <v>Buy</v>
      </c>
      <c r="E556" s="40">
        <v>1582</v>
      </c>
      <c r="F556" s="32"/>
      <c r="G556" s="32"/>
      <c r="H556" s="41">
        <v>29.95</v>
      </c>
      <c r="I556" s="32"/>
      <c r="J556" s="41">
        <v>10027.32</v>
      </c>
    </row>
    <row r="557" spans="1:10" x14ac:dyDescent="0.4">
      <c r="A557" s="32" t="s">
        <v>81</v>
      </c>
      <c r="B557" s="33">
        <v>44729</v>
      </c>
      <c r="C557" s="34" t="str">
        <f t="shared" si="49"/>
        <v>Jun</v>
      </c>
      <c r="D557" s="32" t="str">
        <f t="shared" si="50"/>
        <v>Buy</v>
      </c>
      <c r="E557" s="35">
        <v>130</v>
      </c>
      <c r="F557" s="38"/>
      <c r="G557" s="32"/>
      <c r="H557" s="37">
        <v>43.52</v>
      </c>
      <c r="I557" s="32"/>
      <c r="J557" s="37">
        <v>14083.52</v>
      </c>
    </row>
    <row r="558" spans="1:10" x14ac:dyDescent="0.4">
      <c r="A558" s="9" t="s">
        <v>57</v>
      </c>
      <c r="B558" s="26">
        <v>44739</v>
      </c>
      <c r="C558" s="19" t="str">
        <f t="shared" si="49"/>
        <v>Jun</v>
      </c>
      <c r="D558" s="9" t="str">
        <f t="shared" si="50"/>
        <v>Buy</v>
      </c>
      <c r="E558" s="15">
        <v>277</v>
      </c>
      <c r="H558" s="10">
        <v>35.07</v>
      </c>
      <c r="J558" s="10">
        <v>11347.75</v>
      </c>
    </row>
    <row r="559" spans="1:10" hidden="1" x14ac:dyDescent="0.4">
      <c r="B559" s="28"/>
      <c r="C559" s="23"/>
      <c r="D559"/>
      <c r="E559" s="2"/>
      <c r="F559"/>
      <c r="G559" s="13" t="s">
        <v>7</v>
      </c>
      <c r="H559" s="7">
        <f>SUM(H552:H558)</f>
        <v>248.46999999999997</v>
      </c>
      <c r="I559" s="6"/>
      <c r="J559" s="7">
        <f>SUM(J552:J558)</f>
        <v>76471.08</v>
      </c>
    </row>
    <row r="560" spans="1:10" hidden="1" x14ac:dyDescent="0.4"/>
    <row r="561" spans="1:10" hidden="1" x14ac:dyDescent="0.4">
      <c r="B561" s="27" t="s">
        <v>48</v>
      </c>
      <c r="C561" s="22"/>
      <c r="D561"/>
      <c r="E561" s="2"/>
      <c r="F561"/>
      <c r="G561"/>
      <c r="H561" s="4"/>
      <c r="I561"/>
      <c r="J561" s="4"/>
    </row>
    <row r="562" spans="1:10" hidden="1" x14ac:dyDescent="0.4">
      <c r="A562" s="9" t="s">
        <v>51</v>
      </c>
      <c r="B562" s="28" t="s">
        <v>8</v>
      </c>
      <c r="C562" s="21" t="s">
        <v>50</v>
      </c>
      <c r="D562" t="s">
        <v>4</v>
      </c>
      <c r="E562" s="2" t="s">
        <v>49</v>
      </c>
      <c r="F562"/>
      <c r="G562"/>
      <c r="H562" s="4" t="s">
        <v>0</v>
      </c>
      <c r="J562" s="4" t="s">
        <v>1</v>
      </c>
    </row>
    <row r="563" spans="1:10" x14ac:dyDescent="0.4">
      <c r="A563" s="9" t="s">
        <v>75</v>
      </c>
      <c r="B563" s="28">
        <v>44739</v>
      </c>
      <c r="C563" s="19" t="str">
        <f>TEXT(B563, "mmm")</f>
        <v>Jun</v>
      </c>
      <c r="D563" s="9" t="str">
        <f>IF(J563&gt;0,"Buy","Sell")</f>
        <v>Buy</v>
      </c>
      <c r="E563" s="2">
        <v>276</v>
      </c>
      <c r="F563" s="1"/>
      <c r="H563" s="4">
        <v>29.95</v>
      </c>
      <c r="I563"/>
      <c r="J563" s="4">
        <v>6057.79</v>
      </c>
    </row>
    <row r="564" spans="1:10" x14ac:dyDescent="0.4">
      <c r="A564" s="9" t="s">
        <v>61</v>
      </c>
      <c r="B564" s="26">
        <v>44740</v>
      </c>
      <c r="C564" s="19" t="str">
        <f>TEXT(B564, "mmm")</f>
        <v>Jun</v>
      </c>
      <c r="D564" s="9" t="str">
        <f>IF(J564&gt;0,"Buy","Sell")</f>
        <v>Sell</v>
      </c>
      <c r="E564" s="15">
        <v>-1582</v>
      </c>
      <c r="H564" s="10">
        <v>34.28</v>
      </c>
      <c r="J564" s="10">
        <v>-11023.9</v>
      </c>
    </row>
    <row r="565" spans="1:10" x14ac:dyDescent="0.4">
      <c r="A565" s="9" t="s">
        <v>80</v>
      </c>
      <c r="B565" s="28">
        <v>44740</v>
      </c>
      <c r="C565" s="19" t="str">
        <f>TEXT(B565, "mmm")</f>
        <v>Jun</v>
      </c>
      <c r="D565" s="9" t="str">
        <f>IF(J565&gt;0,"Buy","Sell")</f>
        <v>Sell</v>
      </c>
      <c r="E565" s="2">
        <v>-3551</v>
      </c>
      <c r="F565" s="1"/>
      <c r="H565" s="4">
        <v>29.95</v>
      </c>
      <c r="I565"/>
      <c r="J565" s="4">
        <v>-8421.43</v>
      </c>
    </row>
    <row r="566" spans="1:10" x14ac:dyDescent="0.4">
      <c r="A566" s="9" t="s">
        <v>58</v>
      </c>
      <c r="B566" s="26">
        <v>44741</v>
      </c>
      <c r="C566" s="19" t="str">
        <f>TEXT(B566, "mmm")</f>
        <v>Jun</v>
      </c>
      <c r="D566" s="9" t="str">
        <f>IF(J566&gt;0,"Buy","Sell")</f>
        <v>Sell</v>
      </c>
      <c r="E566" s="15">
        <v>-6435</v>
      </c>
      <c r="H566" s="10">
        <v>35.81</v>
      </c>
      <c r="J566" s="10">
        <v>-11515.02</v>
      </c>
    </row>
    <row r="567" spans="1:10" x14ac:dyDescent="0.4">
      <c r="A567" s="9" t="s">
        <v>89</v>
      </c>
      <c r="B567" s="28">
        <v>44741</v>
      </c>
      <c r="C567" s="19" t="str">
        <f>TEXT(B567, "mmm")</f>
        <v>Jun</v>
      </c>
      <c r="D567" s="9" t="str">
        <f>IF(J567&gt;0,"Buy","Sell")</f>
        <v>Buy</v>
      </c>
      <c r="E567" s="2">
        <v>235</v>
      </c>
      <c r="F567" s="1"/>
      <c r="G567"/>
      <c r="H567" s="4">
        <v>29.95</v>
      </c>
      <c r="J567" s="4">
        <v>10012.75</v>
      </c>
    </row>
    <row r="568" spans="1:10" hidden="1" x14ac:dyDescent="0.4">
      <c r="B568" s="28"/>
      <c r="C568" s="23"/>
      <c r="D568"/>
      <c r="E568" s="2"/>
      <c r="F568"/>
      <c r="G568" s="13" t="s">
        <v>7</v>
      </c>
      <c r="H568" s="7">
        <f>SUM(H563:H567)</f>
        <v>159.94</v>
      </c>
      <c r="I568" s="8"/>
      <c r="J568" s="7">
        <f t="shared" ref="J568" si="51">SUM(J563:J567)</f>
        <v>-14889.810000000001</v>
      </c>
    </row>
  </sheetData>
  <autoFilter ref="C2:C568" xr:uid="{5A7A9208-0840-4FAC-8989-AE1515600AA6}">
    <filterColumn colId="0">
      <filters>
        <filter val="Apr"/>
        <filter val="Aug"/>
        <filter val="Dec"/>
        <filter val="Feb"/>
        <filter val="Jan"/>
        <filter val="Jul"/>
        <filter val="Jun"/>
        <filter val="Mar"/>
        <filter val="May"/>
        <filter val="Nov"/>
        <filter val="Oct"/>
        <filter val="Sep"/>
      </filters>
    </filterColumn>
  </autoFilter>
  <sortState xmlns:xlrd2="http://schemas.microsoft.com/office/spreadsheetml/2017/richdata2" ref="A4:J567">
    <sortCondition ref="B4:B567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Cui</dc:creator>
  <cp:lastModifiedBy>Alex Cui</cp:lastModifiedBy>
  <dcterms:created xsi:type="dcterms:W3CDTF">2015-06-05T18:17:20Z</dcterms:created>
  <dcterms:modified xsi:type="dcterms:W3CDTF">2023-05-30T01:59:02Z</dcterms:modified>
</cp:coreProperties>
</file>