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luechipsuper.sharepoint.com/Shared Documents/Clients - SMSF Accounting/Goorkiz Super Fund/2022/Audit queries/"/>
    </mc:Choice>
  </mc:AlternateContent>
  <xr:revisionPtr revIDLastSave="3" documentId="8_{E3F0BA97-5E1B-4DE4-BB12-40705F96ABBE}" xr6:coauthVersionLast="47" xr6:coauthVersionMax="47" xr10:uidLastSave="{77D4C5EA-14AF-40CB-8F70-F42C870A6B44}"/>
  <bookViews>
    <workbookView xWindow="4140" yWindow="255" windowWidth="22065" windowHeight="14520" xr2:uid="{00000000-000D-0000-FFFF-FFFF00000000}"/>
  </bookViews>
  <sheets>
    <sheet name="Loan Amortization Schedule" sheetId="1" r:id="rId1"/>
    <sheet name="Sheet1" sheetId="2" r:id="rId2"/>
  </sheets>
  <definedNames>
    <definedName name="Beg_Bal">'Loan Amortization Schedule'!$C$18:$C$537</definedName>
    <definedName name="Cum_Int">'Loan Amortization Schedule'!$J$18:$J$537</definedName>
    <definedName name="Data">'Loan Amortization Schedule'!$A$18:$J$537</definedName>
    <definedName name="End_Bal">'Loan Amortization Schedule'!$I$18:$I$537</definedName>
    <definedName name="Extra_Pay">'Loan Amortization Schedule'!$E$18:$E$537</definedName>
    <definedName name="Full_Print">'Loan Amortization Schedule'!$A$1:$J$537</definedName>
    <definedName name="Header_Row">ROW('Loan Amortization Schedule'!$17:$17)</definedName>
    <definedName name="Int">'Loan Amortization Schedule'!$H$18:$H$537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Schedule'!$B$18:$B$537</definedName>
    <definedName name="Pay_Num">'Loan Amortization Schedule'!$A$18:$A$537</definedName>
    <definedName name="Payment_Date">DATE(YEAR(Loan_Start),MONTH(Loan_Start)+Payment_Number,DAY(Loan_Start))</definedName>
    <definedName name="Princ">'Loan Amortization Schedule'!$G$18:$G$537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Schedule'!$D$18:$D$537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Schedule'!$F$18:$F$537</definedName>
    <definedName name="Values_Entered">IF(Loan_Amount*Interest_Rate*Loan_Years*Loan_Start&gt;0,1,0)</definedName>
  </definedNames>
  <calcPr calcId="191029" calcOnSave="0" concurrentCalc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I18" i="1"/>
  <c r="C19" i="1"/>
  <c r="F19" i="1"/>
  <c r="H19" i="1"/>
  <c r="G19" i="1"/>
  <c r="I19" i="1"/>
  <c r="C20" i="1"/>
  <c r="F20" i="1"/>
  <c r="H20" i="1"/>
  <c r="G20" i="1"/>
  <c r="I20" i="1"/>
  <c r="C21" i="1"/>
  <c r="F21" i="1"/>
  <c r="H21" i="1"/>
  <c r="G21" i="1"/>
  <c r="I21" i="1"/>
  <c r="C22" i="1"/>
  <c r="F22" i="1"/>
  <c r="H22" i="1"/>
  <c r="G22" i="1"/>
  <c r="I22" i="1"/>
  <c r="C23" i="1"/>
  <c r="F23" i="1"/>
  <c r="H23" i="1"/>
  <c r="G23" i="1"/>
  <c r="I23" i="1"/>
  <c r="C24" i="1"/>
  <c r="F24" i="1"/>
  <c r="H24" i="1"/>
  <c r="G24" i="1"/>
  <c r="I24" i="1"/>
  <c r="C25" i="1"/>
  <c r="F25" i="1"/>
  <c r="H25" i="1"/>
  <c r="G25" i="1"/>
  <c r="I25" i="1"/>
  <c r="C26" i="1"/>
  <c r="F26" i="1"/>
  <c r="H26" i="1"/>
  <c r="G26" i="1"/>
  <c r="I26" i="1"/>
  <c r="C27" i="1"/>
  <c r="F27" i="1"/>
  <c r="H27" i="1"/>
  <c r="G27" i="1"/>
  <c r="I27" i="1"/>
  <c r="C28" i="1"/>
  <c r="F28" i="1"/>
  <c r="H28" i="1"/>
  <c r="G28" i="1"/>
  <c r="I28" i="1"/>
  <c r="C29" i="1"/>
  <c r="F29" i="1"/>
  <c r="H29" i="1"/>
  <c r="G29" i="1"/>
  <c r="I29" i="1"/>
  <c r="C30" i="1"/>
  <c r="F30" i="1"/>
  <c r="H30" i="1"/>
  <c r="G30" i="1"/>
  <c r="I30" i="1"/>
  <c r="C31" i="1"/>
  <c r="F31" i="1"/>
  <c r="H31" i="1"/>
  <c r="G31" i="1"/>
  <c r="I31" i="1"/>
  <c r="C32" i="1"/>
  <c r="F32" i="1"/>
  <c r="H32" i="1"/>
  <c r="G32" i="1"/>
  <c r="I32" i="1"/>
  <c r="C33" i="1"/>
  <c r="F33" i="1"/>
  <c r="H33" i="1"/>
  <c r="G33" i="1"/>
  <c r="I33" i="1"/>
  <c r="C34" i="1"/>
  <c r="F34" i="1"/>
  <c r="H34" i="1"/>
  <c r="G34" i="1"/>
  <c r="I34" i="1"/>
  <c r="C35" i="1"/>
  <c r="F35" i="1"/>
  <c r="H35" i="1"/>
  <c r="G35" i="1"/>
  <c r="I35" i="1"/>
  <c r="C36" i="1"/>
  <c r="F36" i="1"/>
  <c r="H36" i="1"/>
  <c r="G36" i="1"/>
  <c r="I36" i="1"/>
  <c r="C37" i="1"/>
  <c r="F37" i="1"/>
  <c r="H37" i="1"/>
  <c r="G37" i="1"/>
  <c r="I37" i="1"/>
  <c r="C38" i="1"/>
  <c r="F38" i="1"/>
  <c r="H38" i="1"/>
  <c r="G38" i="1"/>
  <c r="I38" i="1"/>
  <c r="C39" i="1"/>
  <c r="F39" i="1"/>
  <c r="H39" i="1"/>
  <c r="G39" i="1"/>
  <c r="I39" i="1"/>
  <c r="C40" i="1"/>
  <c r="F40" i="1"/>
  <c r="H40" i="1"/>
  <c r="G40" i="1"/>
  <c r="I40" i="1"/>
  <c r="C41" i="1"/>
  <c r="F41" i="1"/>
  <c r="H41" i="1"/>
  <c r="G41" i="1"/>
  <c r="I41" i="1"/>
  <c r="C42" i="1"/>
  <c r="F42" i="1"/>
  <c r="H42" i="1"/>
  <c r="G42" i="1"/>
  <c r="I42" i="1"/>
  <c r="C43" i="1"/>
  <c r="F43" i="1"/>
  <c r="H43" i="1"/>
  <c r="G43" i="1"/>
  <c r="I43" i="1"/>
  <c r="C44" i="1"/>
  <c r="F44" i="1"/>
  <c r="H44" i="1"/>
  <c r="G44" i="1"/>
  <c r="I44" i="1"/>
  <c r="C45" i="1"/>
  <c r="F45" i="1"/>
  <c r="H45" i="1"/>
  <c r="G45" i="1"/>
  <c r="I45" i="1"/>
  <c r="C46" i="1"/>
  <c r="F46" i="1"/>
  <c r="H46" i="1"/>
  <c r="G46" i="1"/>
  <c r="I46" i="1"/>
  <c r="C47" i="1"/>
  <c r="F47" i="1"/>
  <c r="H47" i="1"/>
  <c r="G47" i="1"/>
  <c r="I47" i="1"/>
  <c r="C48" i="1"/>
  <c r="F48" i="1"/>
  <c r="H48" i="1"/>
  <c r="G48" i="1"/>
  <c r="I48" i="1"/>
  <c r="C49" i="1"/>
  <c r="F49" i="1"/>
  <c r="H49" i="1"/>
  <c r="G49" i="1"/>
  <c r="I49" i="1"/>
  <c r="C50" i="1"/>
  <c r="F50" i="1"/>
  <c r="H50" i="1"/>
  <c r="G50" i="1"/>
  <c r="I50" i="1"/>
  <c r="C51" i="1"/>
  <c r="F51" i="1"/>
  <c r="H51" i="1"/>
  <c r="G51" i="1"/>
  <c r="I51" i="1"/>
  <c r="C52" i="1"/>
  <c r="F52" i="1"/>
  <c r="H52" i="1"/>
  <c r="G52" i="1"/>
  <c r="I52" i="1"/>
  <c r="C53" i="1"/>
  <c r="F53" i="1"/>
  <c r="H53" i="1"/>
  <c r="G53" i="1"/>
  <c r="I53" i="1"/>
  <c r="C54" i="1"/>
  <c r="F54" i="1"/>
  <c r="H54" i="1"/>
  <c r="G54" i="1"/>
  <c r="I54" i="1"/>
  <c r="C55" i="1"/>
  <c r="F55" i="1"/>
  <c r="H55" i="1"/>
  <c r="G55" i="1"/>
  <c r="I55" i="1"/>
  <c r="C56" i="1"/>
  <c r="F56" i="1"/>
  <c r="H56" i="1"/>
  <c r="G56" i="1"/>
  <c r="I56" i="1"/>
  <c r="C57" i="1"/>
  <c r="F57" i="1"/>
  <c r="H57" i="1"/>
  <c r="G57" i="1"/>
  <c r="I57" i="1"/>
  <c r="C58" i="1"/>
  <c r="F58" i="1"/>
  <c r="H58" i="1"/>
  <c r="G58" i="1"/>
  <c r="I58" i="1"/>
  <c r="C59" i="1"/>
  <c r="F59" i="1"/>
  <c r="H59" i="1"/>
  <c r="G59" i="1"/>
  <c r="I59" i="1"/>
  <c r="C60" i="1"/>
  <c r="F60" i="1"/>
  <c r="H60" i="1"/>
  <c r="G60" i="1"/>
  <c r="I60" i="1"/>
  <c r="C61" i="1"/>
  <c r="F61" i="1"/>
  <c r="H61" i="1"/>
  <c r="G61" i="1"/>
  <c r="I61" i="1"/>
  <c r="C62" i="1"/>
  <c r="F62" i="1"/>
  <c r="H62" i="1"/>
  <c r="G62" i="1"/>
  <c r="I62" i="1"/>
  <c r="C63" i="1"/>
  <c r="F63" i="1"/>
  <c r="H63" i="1"/>
  <c r="G63" i="1"/>
  <c r="I63" i="1"/>
  <c r="C64" i="1"/>
  <c r="F64" i="1"/>
  <c r="H64" i="1"/>
  <c r="G64" i="1"/>
  <c r="I64" i="1"/>
  <c r="C65" i="1"/>
  <c r="F65" i="1"/>
  <c r="H65" i="1"/>
  <c r="G65" i="1"/>
  <c r="I65" i="1"/>
  <c r="C66" i="1"/>
  <c r="F66" i="1"/>
  <c r="H66" i="1"/>
  <c r="G66" i="1"/>
  <c r="I66" i="1"/>
  <c r="C67" i="1"/>
  <c r="F67" i="1"/>
  <c r="H67" i="1"/>
  <c r="G67" i="1"/>
  <c r="I67" i="1"/>
  <c r="C68" i="1"/>
  <c r="F68" i="1"/>
  <c r="H68" i="1"/>
  <c r="G68" i="1"/>
  <c r="I68" i="1"/>
  <c r="C69" i="1"/>
  <c r="F69" i="1"/>
  <c r="H69" i="1"/>
  <c r="G69" i="1"/>
  <c r="I69" i="1"/>
  <c r="C70" i="1"/>
  <c r="F70" i="1"/>
  <c r="H70" i="1"/>
  <c r="G70" i="1"/>
  <c r="I70" i="1"/>
  <c r="C71" i="1"/>
  <c r="F71" i="1"/>
  <c r="H71" i="1"/>
  <c r="G71" i="1"/>
  <c r="I71" i="1"/>
  <c r="C72" i="1"/>
  <c r="F72" i="1"/>
  <c r="H72" i="1"/>
  <c r="G72" i="1"/>
  <c r="I72" i="1"/>
  <c r="C73" i="1"/>
  <c r="F73" i="1"/>
  <c r="H73" i="1"/>
  <c r="G73" i="1"/>
  <c r="I73" i="1"/>
  <c r="C74" i="1"/>
  <c r="F74" i="1"/>
  <c r="H74" i="1"/>
  <c r="G74" i="1"/>
  <c r="I74" i="1"/>
  <c r="C75" i="1"/>
  <c r="F75" i="1"/>
  <c r="H75" i="1"/>
  <c r="G75" i="1"/>
  <c r="I75" i="1"/>
  <c r="C76" i="1"/>
  <c r="F76" i="1"/>
  <c r="H76" i="1"/>
  <c r="G76" i="1"/>
  <c r="I76" i="1"/>
  <c r="C77" i="1"/>
  <c r="F77" i="1"/>
  <c r="H77" i="1"/>
  <c r="G77" i="1"/>
  <c r="I77" i="1"/>
  <c r="C78" i="1"/>
  <c r="F78" i="1"/>
  <c r="H78" i="1"/>
  <c r="G78" i="1"/>
  <c r="I78" i="1"/>
  <c r="C79" i="1"/>
  <c r="F79" i="1"/>
  <c r="H79" i="1"/>
  <c r="G79" i="1"/>
  <c r="I79" i="1"/>
  <c r="C80" i="1"/>
  <c r="F80" i="1"/>
  <c r="H80" i="1"/>
  <c r="G80" i="1"/>
  <c r="I80" i="1"/>
  <c r="C81" i="1"/>
  <c r="F81" i="1"/>
  <c r="H81" i="1"/>
  <c r="G81" i="1"/>
  <c r="I81" i="1"/>
  <c r="C82" i="1"/>
  <c r="F82" i="1"/>
  <c r="H82" i="1"/>
  <c r="G82" i="1"/>
  <c r="I82" i="1"/>
  <c r="C83" i="1"/>
  <c r="F83" i="1"/>
  <c r="H83" i="1"/>
  <c r="G83" i="1"/>
  <c r="I83" i="1"/>
  <c r="C84" i="1"/>
  <c r="F84" i="1"/>
  <c r="H84" i="1"/>
  <c r="G84" i="1"/>
  <c r="I84" i="1"/>
  <c r="C85" i="1"/>
  <c r="F85" i="1"/>
  <c r="H85" i="1"/>
  <c r="G85" i="1"/>
  <c r="I85" i="1"/>
  <c r="C86" i="1"/>
  <c r="F86" i="1"/>
  <c r="H86" i="1"/>
  <c r="G86" i="1"/>
  <c r="I86" i="1"/>
  <c r="C87" i="1"/>
  <c r="F87" i="1"/>
  <c r="H87" i="1"/>
  <c r="G87" i="1"/>
  <c r="I87" i="1"/>
  <c r="C88" i="1"/>
  <c r="F88" i="1"/>
  <c r="H88" i="1"/>
  <c r="G88" i="1"/>
  <c r="I88" i="1"/>
  <c r="C89" i="1"/>
  <c r="F89" i="1"/>
  <c r="H89" i="1"/>
  <c r="G89" i="1"/>
  <c r="I89" i="1"/>
  <c r="C90" i="1"/>
  <c r="F90" i="1"/>
  <c r="H90" i="1"/>
  <c r="G90" i="1"/>
  <c r="I90" i="1"/>
  <c r="C91" i="1"/>
  <c r="F91" i="1"/>
  <c r="H91" i="1"/>
  <c r="G91" i="1"/>
  <c r="I91" i="1"/>
  <c r="C92" i="1"/>
  <c r="F92" i="1"/>
  <c r="H92" i="1"/>
  <c r="G92" i="1"/>
  <c r="I92" i="1"/>
  <c r="C93" i="1"/>
  <c r="F93" i="1"/>
  <c r="H93" i="1"/>
  <c r="G93" i="1"/>
  <c r="I93" i="1"/>
  <c r="C94" i="1"/>
  <c r="F94" i="1"/>
  <c r="H94" i="1"/>
  <c r="G94" i="1"/>
  <c r="I94" i="1"/>
  <c r="C95" i="1"/>
  <c r="F95" i="1"/>
  <c r="H95" i="1"/>
  <c r="G95" i="1"/>
  <c r="I95" i="1"/>
  <c r="C96" i="1"/>
  <c r="F96" i="1"/>
  <c r="H96" i="1"/>
  <c r="G96" i="1"/>
  <c r="I96" i="1"/>
  <c r="C97" i="1"/>
  <c r="F97" i="1"/>
  <c r="H97" i="1"/>
  <c r="G97" i="1"/>
  <c r="I97" i="1"/>
  <c r="C98" i="1"/>
  <c r="F98" i="1"/>
  <c r="H98" i="1"/>
  <c r="G98" i="1"/>
  <c r="I98" i="1"/>
  <c r="C99" i="1"/>
  <c r="F99" i="1"/>
  <c r="H99" i="1"/>
  <c r="G99" i="1"/>
  <c r="I99" i="1"/>
  <c r="C100" i="1"/>
  <c r="F100" i="1"/>
  <c r="H100" i="1"/>
  <c r="G100" i="1"/>
  <c r="I100" i="1"/>
  <c r="C101" i="1"/>
  <c r="F101" i="1"/>
  <c r="H101" i="1"/>
  <c r="G101" i="1"/>
  <c r="I101" i="1"/>
  <c r="C102" i="1"/>
  <c r="F102" i="1"/>
  <c r="H102" i="1"/>
  <c r="G102" i="1"/>
  <c r="I102" i="1"/>
  <c r="C103" i="1"/>
  <c r="F103" i="1"/>
  <c r="H103" i="1"/>
  <c r="G103" i="1"/>
  <c r="I103" i="1"/>
  <c r="C104" i="1"/>
  <c r="F104" i="1"/>
  <c r="H104" i="1"/>
  <c r="G104" i="1"/>
  <c r="I104" i="1"/>
  <c r="C105" i="1"/>
  <c r="F105" i="1"/>
  <c r="H105" i="1"/>
  <c r="G105" i="1"/>
  <c r="I105" i="1"/>
  <c r="C106" i="1"/>
  <c r="F106" i="1"/>
  <c r="H106" i="1"/>
  <c r="G106" i="1"/>
  <c r="I106" i="1"/>
  <c r="C107" i="1"/>
  <c r="F107" i="1"/>
  <c r="H107" i="1"/>
  <c r="G107" i="1"/>
  <c r="I107" i="1"/>
  <c r="C108" i="1"/>
  <c r="F108" i="1"/>
  <c r="H108" i="1"/>
  <c r="G108" i="1"/>
  <c r="I108" i="1"/>
  <c r="C109" i="1"/>
  <c r="F109" i="1"/>
  <c r="H109" i="1"/>
  <c r="G109" i="1"/>
  <c r="I109" i="1"/>
  <c r="C110" i="1"/>
  <c r="F110" i="1"/>
  <c r="H110" i="1"/>
  <c r="G110" i="1"/>
  <c r="I110" i="1"/>
  <c r="C111" i="1"/>
  <c r="F111" i="1"/>
  <c r="H111" i="1"/>
  <c r="G111" i="1"/>
  <c r="I111" i="1"/>
  <c r="C112" i="1"/>
  <c r="F112" i="1"/>
  <c r="H112" i="1"/>
  <c r="G112" i="1"/>
  <c r="I112" i="1"/>
  <c r="C113" i="1"/>
  <c r="F113" i="1"/>
  <c r="H113" i="1"/>
  <c r="G113" i="1"/>
  <c r="I113" i="1"/>
  <c r="C114" i="1"/>
  <c r="F114" i="1"/>
  <c r="H114" i="1"/>
  <c r="G114" i="1"/>
  <c r="I114" i="1"/>
  <c r="C115" i="1"/>
  <c r="F115" i="1"/>
  <c r="H115" i="1"/>
  <c r="G115" i="1"/>
  <c r="I115" i="1"/>
  <c r="C116" i="1"/>
  <c r="F116" i="1"/>
  <c r="H116" i="1"/>
  <c r="G116" i="1"/>
  <c r="I116" i="1"/>
  <c r="C117" i="1"/>
  <c r="F117" i="1"/>
  <c r="H117" i="1"/>
  <c r="G117" i="1"/>
  <c r="I117" i="1"/>
  <c r="C118" i="1"/>
  <c r="F118" i="1"/>
  <c r="H118" i="1"/>
  <c r="G118" i="1"/>
  <c r="I118" i="1"/>
  <c r="C119" i="1"/>
  <c r="F119" i="1"/>
  <c r="H119" i="1"/>
  <c r="G119" i="1"/>
  <c r="I119" i="1"/>
  <c r="C120" i="1"/>
  <c r="F120" i="1"/>
  <c r="H120" i="1"/>
  <c r="G120" i="1"/>
  <c r="I120" i="1"/>
  <c r="C121" i="1"/>
  <c r="F121" i="1"/>
  <c r="H121" i="1"/>
  <c r="G121" i="1"/>
  <c r="I121" i="1"/>
  <c r="C122" i="1"/>
  <c r="F122" i="1"/>
  <c r="H122" i="1"/>
  <c r="G122" i="1"/>
  <c r="I122" i="1"/>
  <c r="C123" i="1"/>
  <c r="F123" i="1"/>
  <c r="H123" i="1"/>
  <c r="G123" i="1"/>
  <c r="I123" i="1"/>
  <c r="C124" i="1"/>
  <c r="F124" i="1"/>
  <c r="H124" i="1"/>
  <c r="G124" i="1"/>
  <c r="I124" i="1"/>
  <c r="C125" i="1"/>
  <c r="F125" i="1"/>
  <c r="H125" i="1"/>
  <c r="G125" i="1"/>
  <c r="I125" i="1"/>
  <c r="C126" i="1"/>
  <c r="F126" i="1"/>
  <c r="H126" i="1"/>
  <c r="G126" i="1"/>
  <c r="I126" i="1"/>
  <c r="C127" i="1"/>
  <c r="F127" i="1"/>
  <c r="H127" i="1"/>
  <c r="G127" i="1"/>
  <c r="I127" i="1"/>
  <c r="C128" i="1"/>
  <c r="F128" i="1"/>
  <c r="H128" i="1"/>
  <c r="G128" i="1"/>
  <c r="I128" i="1"/>
  <c r="C129" i="1"/>
  <c r="F129" i="1"/>
  <c r="H129" i="1"/>
  <c r="G129" i="1"/>
  <c r="I129" i="1"/>
  <c r="C130" i="1"/>
  <c r="F130" i="1"/>
  <c r="H130" i="1"/>
  <c r="G130" i="1"/>
  <c r="I130" i="1"/>
  <c r="C131" i="1"/>
  <c r="F131" i="1"/>
  <c r="H131" i="1"/>
  <c r="G131" i="1"/>
  <c r="I131" i="1"/>
  <c r="C132" i="1"/>
  <c r="F132" i="1"/>
  <c r="H132" i="1"/>
  <c r="G132" i="1"/>
  <c r="I132" i="1"/>
  <c r="C133" i="1"/>
  <c r="F133" i="1"/>
  <c r="H133" i="1"/>
  <c r="G133" i="1"/>
  <c r="I133" i="1"/>
  <c r="C134" i="1"/>
  <c r="F134" i="1"/>
  <c r="H134" i="1"/>
  <c r="G134" i="1"/>
  <c r="I134" i="1"/>
  <c r="C135" i="1"/>
  <c r="F135" i="1"/>
  <c r="H135" i="1"/>
  <c r="G135" i="1"/>
  <c r="I135" i="1"/>
  <c r="C136" i="1"/>
  <c r="F136" i="1"/>
  <c r="H136" i="1"/>
  <c r="G136" i="1"/>
  <c r="I136" i="1"/>
  <c r="C137" i="1"/>
  <c r="F137" i="1"/>
  <c r="H137" i="1"/>
  <c r="G137" i="1"/>
  <c r="I137" i="1"/>
  <c r="C138" i="1"/>
  <c r="F138" i="1"/>
  <c r="H138" i="1"/>
  <c r="G138" i="1"/>
  <c r="I138" i="1"/>
  <c r="C139" i="1"/>
  <c r="F139" i="1"/>
  <c r="H139" i="1"/>
  <c r="G139" i="1"/>
  <c r="I139" i="1"/>
  <c r="C140" i="1"/>
  <c r="F140" i="1"/>
  <c r="H140" i="1"/>
  <c r="G140" i="1"/>
  <c r="I140" i="1"/>
  <c r="C141" i="1"/>
  <c r="F141" i="1"/>
  <c r="H141" i="1"/>
  <c r="G141" i="1"/>
  <c r="I141" i="1"/>
  <c r="C142" i="1"/>
  <c r="F142" i="1"/>
  <c r="H142" i="1"/>
  <c r="G142" i="1"/>
  <c r="I142" i="1"/>
  <c r="C143" i="1"/>
  <c r="F143" i="1"/>
  <c r="H143" i="1"/>
  <c r="G143" i="1"/>
  <c r="I143" i="1"/>
  <c r="C144" i="1"/>
  <c r="F144" i="1"/>
  <c r="H144" i="1"/>
  <c r="G144" i="1"/>
  <c r="I144" i="1"/>
  <c r="C145" i="1"/>
  <c r="F145" i="1"/>
  <c r="H145" i="1"/>
  <c r="G145" i="1"/>
  <c r="I145" i="1"/>
  <c r="C146" i="1"/>
  <c r="F146" i="1"/>
  <c r="H146" i="1"/>
  <c r="G146" i="1"/>
  <c r="I146" i="1"/>
  <c r="C147" i="1"/>
  <c r="F147" i="1"/>
  <c r="H147" i="1"/>
  <c r="G147" i="1"/>
  <c r="I147" i="1"/>
  <c r="C148" i="1"/>
  <c r="F148" i="1"/>
  <c r="H148" i="1"/>
  <c r="G148" i="1"/>
  <c r="I148" i="1"/>
  <c r="C149" i="1"/>
  <c r="F149" i="1"/>
  <c r="H149" i="1"/>
  <c r="G149" i="1"/>
  <c r="I149" i="1"/>
  <c r="C150" i="1"/>
  <c r="F150" i="1"/>
  <c r="H150" i="1"/>
  <c r="G150" i="1"/>
  <c r="I150" i="1"/>
  <c r="C151" i="1"/>
  <c r="F151" i="1"/>
  <c r="H151" i="1"/>
  <c r="G151" i="1"/>
  <c r="I151" i="1"/>
  <c r="C152" i="1"/>
  <c r="F152" i="1"/>
  <c r="H152" i="1"/>
  <c r="G152" i="1"/>
  <c r="I152" i="1"/>
  <c r="C153" i="1"/>
  <c r="F153" i="1"/>
  <c r="H153" i="1"/>
  <c r="G153" i="1"/>
  <c r="I153" i="1"/>
  <c r="C154" i="1"/>
  <c r="F154" i="1"/>
  <c r="H154" i="1"/>
  <c r="G154" i="1"/>
  <c r="I154" i="1"/>
  <c r="C155" i="1"/>
  <c r="F155" i="1"/>
  <c r="H155" i="1"/>
  <c r="G155" i="1"/>
  <c r="I155" i="1"/>
  <c r="C156" i="1"/>
  <c r="F156" i="1"/>
  <c r="H156" i="1"/>
  <c r="G156" i="1"/>
  <c r="I156" i="1"/>
  <c r="C157" i="1"/>
  <c r="F157" i="1"/>
  <c r="H157" i="1"/>
  <c r="G157" i="1"/>
  <c r="I157" i="1"/>
  <c r="C158" i="1"/>
  <c r="F158" i="1"/>
  <c r="H158" i="1"/>
  <c r="G158" i="1"/>
  <c r="I158" i="1"/>
  <c r="C159" i="1"/>
  <c r="F159" i="1"/>
  <c r="H159" i="1"/>
  <c r="G159" i="1"/>
  <c r="I159" i="1"/>
  <c r="C160" i="1"/>
  <c r="F160" i="1"/>
  <c r="H160" i="1"/>
  <c r="G160" i="1"/>
  <c r="I160" i="1"/>
  <c r="C161" i="1"/>
  <c r="F161" i="1"/>
  <c r="H161" i="1"/>
  <c r="G161" i="1"/>
  <c r="I161" i="1"/>
  <c r="C162" i="1"/>
  <c r="F162" i="1"/>
  <c r="H162" i="1"/>
  <c r="G162" i="1"/>
  <c r="I162" i="1"/>
  <c r="C163" i="1"/>
  <c r="F163" i="1"/>
  <c r="H163" i="1"/>
  <c r="G163" i="1"/>
  <c r="I163" i="1"/>
  <c r="C164" i="1"/>
  <c r="F164" i="1"/>
  <c r="H164" i="1"/>
  <c r="G164" i="1"/>
  <c r="I164" i="1"/>
  <c r="C165" i="1"/>
  <c r="F165" i="1"/>
  <c r="H165" i="1"/>
  <c r="G165" i="1"/>
  <c r="I165" i="1"/>
  <c r="C166" i="1"/>
  <c r="F166" i="1"/>
  <c r="H166" i="1"/>
  <c r="G166" i="1"/>
  <c r="I166" i="1"/>
  <c r="C167" i="1"/>
  <c r="F167" i="1"/>
  <c r="H167" i="1"/>
  <c r="G167" i="1"/>
  <c r="I167" i="1"/>
  <c r="C168" i="1"/>
  <c r="F168" i="1"/>
  <c r="H168" i="1"/>
  <c r="G168" i="1"/>
  <c r="I168" i="1"/>
  <c r="C169" i="1"/>
  <c r="F169" i="1"/>
  <c r="H169" i="1"/>
  <c r="G169" i="1"/>
  <c r="I169" i="1"/>
  <c r="C170" i="1"/>
  <c r="F170" i="1"/>
  <c r="H170" i="1"/>
  <c r="G170" i="1"/>
  <c r="I170" i="1"/>
  <c r="C171" i="1"/>
  <c r="F171" i="1"/>
  <c r="H171" i="1"/>
  <c r="G171" i="1"/>
  <c r="I171" i="1"/>
  <c r="C172" i="1"/>
  <c r="F172" i="1"/>
  <c r="H172" i="1"/>
  <c r="G172" i="1"/>
  <c r="I172" i="1"/>
  <c r="C173" i="1"/>
  <c r="F173" i="1"/>
  <c r="H173" i="1"/>
  <c r="G173" i="1"/>
  <c r="I173" i="1"/>
  <c r="C174" i="1"/>
  <c r="F174" i="1"/>
  <c r="H174" i="1"/>
  <c r="G174" i="1"/>
  <c r="I174" i="1"/>
  <c r="C175" i="1"/>
  <c r="F175" i="1"/>
  <c r="H175" i="1"/>
  <c r="G175" i="1"/>
  <c r="I175" i="1"/>
  <c r="C176" i="1"/>
  <c r="F176" i="1"/>
  <c r="H176" i="1"/>
  <c r="G176" i="1"/>
  <c r="I176" i="1"/>
  <c r="C177" i="1"/>
  <c r="F177" i="1"/>
  <c r="H177" i="1"/>
  <c r="G177" i="1"/>
  <c r="I177" i="1"/>
  <c r="C178" i="1"/>
  <c r="F178" i="1"/>
  <c r="H178" i="1"/>
  <c r="G178" i="1"/>
  <c r="I178" i="1"/>
  <c r="C179" i="1"/>
  <c r="F179" i="1"/>
  <c r="H179" i="1"/>
  <c r="G179" i="1"/>
  <c r="I179" i="1"/>
  <c r="C180" i="1"/>
  <c r="F180" i="1"/>
  <c r="H180" i="1"/>
  <c r="G180" i="1"/>
  <c r="I180" i="1"/>
  <c r="C181" i="1"/>
  <c r="F181" i="1"/>
  <c r="H181" i="1"/>
  <c r="G181" i="1"/>
  <c r="I181" i="1"/>
  <c r="C182" i="1"/>
  <c r="F182" i="1"/>
  <c r="H182" i="1"/>
  <c r="G182" i="1"/>
  <c r="I182" i="1"/>
  <c r="C183" i="1"/>
  <c r="F183" i="1"/>
  <c r="H183" i="1"/>
  <c r="G183" i="1"/>
  <c r="I183" i="1"/>
  <c r="C184" i="1"/>
  <c r="F184" i="1"/>
  <c r="H184" i="1"/>
  <c r="G184" i="1"/>
  <c r="I184" i="1"/>
  <c r="C185" i="1"/>
  <c r="F185" i="1"/>
  <c r="H185" i="1"/>
  <c r="G185" i="1"/>
  <c r="I185" i="1"/>
  <c r="C186" i="1"/>
  <c r="F186" i="1"/>
  <c r="H186" i="1"/>
  <c r="G186" i="1"/>
  <c r="I186" i="1"/>
  <c r="C187" i="1"/>
  <c r="F187" i="1"/>
  <c r="H187" i="1"/>
  <c r="G187" i="1"/>
  <c r="I187" i="1"/>
  <c r="C188" i="1"/>
  <c r="F188" i="1"/>
  <c r="H188" i="1"/>
  <c r="G188" i="1"/>
  <c r="I188" i="1"/>
  <c r="C189" i="1"/>
  <c r="F189" i="1"/>
  <c r="H189" i="1"/>
  <c r="G189" i="1"/>
  <c r="I189" i="1"/>
  <c r="C190" i="1"/>
  <c r="F190" i="1"/>
  <c r="H190" i="1"/>
  <c r="G190" i="1"/>
  <c r="I190" i="1"/>
  <c r="C191" i="1"/>
  <c r="F191" i="1"/>
  <c r="H191" i="1"/>
  <c r="G191" i="1"/>
  <c r="I191" i="1"/>
  <c r="C192" i="1"/>
  <c r="F192" i="1"/>
  <c r="H192" i="1"/>
  <c r="G192" i="1"/>
  <c r="I192" i="1"/>
  <c r="C193" i="1"/>
  <c r="F193" i="1"/>
  <c r="H193" i="1"/>
  <c r="G193" i="1"/>
  <c r="I193" i="1"/>
  <c r="C194" i="1"/>
  <c r="F194" i="1"/>
  <c r="H194" i="1"/>
  <c r="G194" i="1"/>
  <c r="I194" i="1"/>
  <c r="C195" i="1"/>
  <c r="F195" i="1"/>
  <c r="H195" i="1"/>
  <c r="G195" i="1"/>
  <c r="I195" i="1"/>
  <c r="C196" i="1"/>
  <c r="F196" i="1"/>
  <c r="H196" i="1"/>
  <c r="G196" i="1"/>
  <c r="I196" i="1"/>
  <c r="C197" i="1"/>
  <c r="F197" i="1"/>
  <c r="H197" i="1"/>
  <c r="G197" i="1"/>
  <c r="I197" i="1"/>
  <c r="C198" i="1"/>
  <c r="F198" i="1"/>
  <c r="H198" i="1"/>
  <c r="G198" i="1"/>
  <c r="I198" i="1"/>
  <c r="C199" i="1"/>
  <c r="F199" i="1"/>
  <c r="H199" i="1"/>
  <c r="G199" i="1"/>
  <c r="I199" i="1"/>
  <c r="C200" i="1"/>
  <c r="F200" i="1"/>
  <c r="H200" i="1"/>
  <c r="G200" i="1"/>
  <c r="I200" i="1"/>
  <c r="C201" i="1"/>
  <c r="F201" i="1"/>
  <c r="H201" i="1"/>
  <c r="G201" i="1"/>
  <c r="I201" i="1"/>
  <c r="C202" i="1"/>
  <c r="F202" i="1"/>
  <c r="H202" i="1"/>
  <c r="G202" i="1"/>
  <c r="I202" i="1"/>
  <c r="C203" i="1"/>
  <c r="F203" i="1"/>
  <c r="H203" i="1"/>
  <c r="G203" i="1"/>
  <c r="I203" i="1"/>
  <c r="C204" i="1"/>
  <c r="F204" i="1"/>
  <c r="H204" i="1"/>
  <c r="G204" i="1"/>
  <c r="I204" i="1"/>
  <c r="C205" i="1"/>
  <c r="F205" i="1"/>
  <c r="H205" i="1"/>
  <c r="G205" i="1"/>
  <c r="I205" i="1"/>
  <c r="C206" i="1"/>
  <c r="F206" i="1"/>
  <c r="H206" i="1"/>
  <c r="G206" i="1"/>
  <c r="I206" i="1"/>
  <c r="C207" i="1"/>
  <c r="F207" i="1"/>
  <c r="H207" i="1"/>
  <c r="G207" i="1"/>
  <c r="I207" i="1"/>
  <c r="C208" i="1"/>
  <c r="F208" i="1"/>
  <c r="H208" i="1"/>
  <c r="G208" i="1"/>
  <c r="I208" i="1"/>
  <c r="C209" i="1"/>
  <c r="F209" i="1"/>
  <c r="H209" i="1"/>
  <c r="G209" i="1"/>
  <c r="I209" i="1"/>
  <c r="C210" i="1"/>
  <c r="F210" i="1"/>
  <c r="H210" i="1"/>
  <c r="G210" i="1"/>
  <c r="I210" i="1"/>
  <c r="C211" i="1"/>
  <c r="F211" i="1"/>
  <c r="H211" i="1"/>
  <c r="G211" i="1"/>
  <c r="I211" i="1"/>
  <c r="C212" i="1"/>
  <c r="F212" i="1"/>
  <c r="H212" i="1"/>
  <c r="G212" i="1"/>
  <c r="I212" i="1"/>
  <c r="C213" i="1"/>
  <c r="F213" i="1"/>
  <c r="H213" i="1"/>
  <c r="G213" i="1"/>
  <c r="I213" i="1"/>
  <c r="C214" i="1"/>
  <c r="F214" i="1"/>
  <c r="H214" i="1"/>
  <c r="G214" i="1"/>
  <c r="I214" i="1"/>
  <c r="C215" i="1"/>
  <c r="F215" i="1"/>
  <c r="H215" i="1"/>
  <c r="G215" i="1"/>
  <c r="I215" i="1"/>
  <c r="C216" i="1"/>
  <c r="F216" i="1"/>
  <c r="H216" i="1"/>
  <c r="G216" i="1"/>
  <c r="I216" i="1"/>
  <c r="C217" i="1"/>
  <c r="F217" i="1"/>
  <c r="H217" i="1"/>
  <c r="G217" i="1"/>
  <c r="I217" i="1"/>
  <c r="C218" i="1"/>
  <c r="F218" i="1"/>
  <c r="H218" i="1"/>
  <c r="G218" i="1"/>
  <c r="I218" i="1"/>
  <c r="C219" i="1"/>
  <c r="F219" i="1"/>
  <c r="H219" i="1"/>
  <c r="G219" i="1"/>
  <c r="I219" i="1"/>
  <c r="C220" i="1"/>
  <c r="F220" i="1"/>
  <c r="H220" i="1"/>
  <c r="G220" i="1"/>
  <c r="I220" i="1"/>
  <c r="C221" i="1"/>
  <c r="F221" i="1"/>
  <c r="H221" i="1"/>
  <c r="G221" i="1"/>
  <c r="I221" i="1"/>
  <c r="C222" i="1"/>
  <c r="F222" i="1"/>
  <c r="H222" i="1"/>
  <c r="G222" i="1"/>
  <c r="I222" i="1"/>
  <c r="C223" i="1"/>
  <c r="F223" i="1"/>
  <c r="H223" i="1"/>
  <c r="G223" i="1"/>
  <c r="I223" i="1"/>
  <c r="C224" i="1"/>
  <c r="F224" i="1"/>
  <c r="H224" i="1"/>
  <c r="G224" i="1"/>
  <c r="I224" i="1"/>
  <c r="C225" i="1"/>
  <c r="F225" i="1"/>
  <c r="H225" i="1"/>
  <c r="G225" i="1"/>
  <c r="I225" i="1"/>
  <c r="C226" i="1"/>
  <c r="F226" i="1"/>
  <c r="H226" i="1"/>
  <c r="G226" i="1"/>
  <c r="I226" i="1"/>
  <c r="C227" i="1"/>
  <c r="F227" i="1"/>
  <c r="H227" i="1"/>
  <c r="G227" i="1"/>
  <c r="I227" i="1"/>
  <c r="C228" i="1"/>
  <c r="F228" i="1"/>
  <c r="H228" i="1"/>
  <c r="G228" i="1"/>
  <c r="I228" i="1"/>
  <c r="C229" i="1"/>
  <c r="F229" i="1"/>
  <c r="H229" i="1"/>
  <c r="G229" i="1"/>
  <c r="I229" i="1"/>
  <c r="C230" i="1"/>
  <c r="F230" i="1"/>
  <c r="H230" i="1"/>
  <c r="G230" i="1"/>
  <c r="I230" i="1"/>
  <c r="C231" i="1"/>
  <c r="F231" i="1"/>
  <c r="H231" i="1"/>
  <c r="G231" i="1"/>
  <c r="I231" i="1"/>
  <c r="C232" i="1"/>
  <c r="F232" i="1"/>
  <c r="H232" i="1"/>
  <c r="G232" i="1"/>
  <c r="I232" i="1"/>
  <c r="C233" i="1"/>
  <c r="F233" i="1"/>
  <c r="H233" i="1"/>
  <c r="G233" i="1"/>
  <c r="I233" i="1"/>
  <c r="C234" i="1"/>
  <c r="F234" i="1"/>
  <c r="H234" i="1"/>
  <c r="G234" i="1"/>
  <c r="I234" i="1"/>
  <c r="C235" i="1"/>
  <c r="F235" i="1"/>
  <c r="H235" i="1"/>
  <c r="G235" i="1"/>
  <c r="I235" i="1"/>
  <c r="C236" i="1"/>
  <c r="F236" i="1"/>
  <c r="H236" i="1"/>
  <c r="G236" i="1"/>
  <c r="I236" i="1"/>
  <c r="C237" i="1"/>
  <c r="F237" i="1"/>
  <c r="H237" i="1"/>
  <c r="G237" i="1"/>
  <c r="I237" i="1"/>
  <c r="C238" i="1"/>
  <c r="F238" i="1"/>
  <c r="H238" i="1"/>
  <c r="G238" i="1"/>
  <c r="I238" i="1"/>
  <c r="C239" i="1"/>
  <c r="F239" i="1"/>
  <c r="H239" i="1"/>
  <c r="G239" i="1"/>
  <c r="I239" i="1"/>
  <c r="C240" i="1"/>
  <c r="F240" i="1"/>
  <c r="H240" i="1"/>
  <c r="G240" i="1"/>
  <c r="I240" i="1"/>
  <c r="C241" i="1"/>
  <c r="F241" i="1"/>
  <c r="H241" i="1"/>
  <c r="G241" i="1"/>
  <c r="I241" i="1"/>
  <c r="C242" i="1"/>
  <c r="F242" i="1"/>
  <c r="H242" i="1"/>
  <c r="G242" i="1"/>
  <c r="I242" i="1"/>
  <c r="C243" i="1"/>
  <c r="F243" i="1"/>
  <c r="H243" i="1"/>
  <c r="G243" i="1"/>
  <c r="I243" i="1"/>
  <c r="C244" i="1"/>
  <c r="F244" i="1"/>
  <c r="H244" i="1"/>
  <c r="G244" i="1"/>
  <c r="I244" i="1"/>
  <c r="C245" i="1"/>
  <c r="F245" i="1"/>
  <c r="H245" i="1"/>
  <c r="G245" i="1"/>
  <c r="I245" i="1"/>
  <c r="C246" i="1"/>
  <c r="F246" i="1"/>
  <c r="H246" i="1"/>
  <c r="G246" i="1"/>
  <c r="I246" i="1"/>
  <c r="C247" i="1"/>
  <c r="F247" i="1"/>
  <c r="H247" i="1"/>
  <c r="G247" i="1"/>
  <c r="I247" i="1"/>
  <c r="C248" i="1"/>
  <c r="F248" i="1"/>
  <c r="H248" i="1"/>
  <c r="G248" i="1"/>
  <c r="I248" i="1"/>
  <c r="C249" i="1"/>
  <c r="F249" i="1"/>
  <c r="H249" i="1"/>
  <c r="G249" i="1"/>
  <c r="I249" i="1"/>
  <c r="C250" i="1"/>
  <c r="F250" i="1"/>
  <c r="H250" i="1"/>
  <c r="G250" i="1"/>
  <c r="I250" i="1"/>
  <c r="C251" i="1"/>
  <c r="F251" i="1"/>
  <c r="H251" i="1"/>
  <c r="G251" i="1"/>
  <c r="I251" i="1"/>
  <c r="C252" i="1"/>
  <c r="F252" i="1"/>
  <c r="H252" i="1"/>
  <c r="G252" i="1"/>
  <c r="I252" i="1"/>
  <c r="C253" i="1"/>
  <c r="F253" i="1"/>
  <c r="H253" i="1"/>
  <c r="G253" i="1"/>
  <c r="I253" i="1"/>
  <c r="C254" i="1"/>
  <c r="F254" i="1"/>
  <c r="H254" i="1"/>
  <c r="G254" i="1"/>
  <c r="I254" i="1"/>
  <c r="C255" i="1"/>
  <c r="F255" i="1"/>
  <c r="H255" i="1"/>
  <c r="G255" i="1"/>
  <c r="I255" i="1"/>
  <c r="C256" i="1"/>
  <c r="F256" i="1"/>
  <c r="H256" i="1"/>
  <c r="G256" i="1"/>
  <c r="I256" i="1"/>
  <c r="C257" i="1"/>
  <c r="F257" i="1"/>
  <c r="H257" i="1"/>
  <c r="G257" i="1"/>
  <c r="I257" i="1"/>
  <c r="C258" i="1"/>
  <c r="F258" i="1"/>
  <c r="H258" i="1"/>
  <c r="G258" i="1"/>
  <c r="I258" i="1"/>
  <c r="C259" i="1"/>
  <c r="F259" i="1"/>
  <c r="H259" i="1"/>
  <c r="G259" i="1"/>
  <c r="I259" i="1"/>
  <c r="C260" i="1"/>
  <c r="F260" i="1"/>
  <c r="H260" i="1"/>
  <c r="G260" i="1"/>
  <c r="I260" i="1"/>
  <c r="C261" i="1"/>
  <c r="F261" i="1"/>
  <c r="H261" i="1"/>
  <c r="G261" i="1"/>
  <c r="I261" i="1"/>
  <c r="C262" i="1"/>
  <c r="F262" i="1"/>
  <c r="H262" i="1"/>
  <c r="G262" i="1"/>
  <c r="I262" i="1"/>
  <c r="C263" i="1"/>
  <c r="F263" i="1"/>
  <c r="H263" i="1"/>
  <c r="G263" i="1"/>
  <c r="I263" i="1"/>
  <c r="C264" i="1"/>
  <c r="F264" i="1"/>
  <c r="H264" i="1"/>
  <c r="G264" i="1"/>
  <c r="I264" i="1"/>
  <c r="C265" i="1"/>
  <c r="F265" i="1"/>
  <c r="H265" i="1"/>
  <c r="G265" i="1"/>
  <c r="I265" i="1"/>
  <c r="C266" i="1"/>
  <c r="F266" i="1"/>
  <c r="H266" i="1"/>
  <c r="G266" i="1"/>
  <c r="I266" i="1"/>
  <c r="C267" i="1"/>
  <c r="F267" i="1"/>
  <c r="H267" i="1"/>
  <c r="G267" i="1"/>
  <c r="I267" i="1"/>
  <c r="C268" i="1"/>
  <c r="F268" i="1"/>
  <c r="H268" i="1"/>
  <c r="G268" i="1"/>
  <c r="I268" i="1"/>
  <c r="C269" i="1"/>
  <c r="F269" i="1"/>
  <c r="H269" i="1"/>
  <c r="G269" i="1"/>
  <c r="I269" i="1"/>
  <c r="C270" i="1"/>
  <c r="F270" i="1"/>
  <c r="H270" i="1"/>
  <c r="G270" i="1"/>
  <c r="I270" i="1"/>
  <c r="C271" i="1"/>
  <c r="F271" i="1"/>
  <c r="H271" i="1"/>
  <c r="G271" i="1"/>
  <c r="I271" i="1"/>
  <c r="C272" i="1"/>
  <c r="F272" i="1"/>
  <c r="H272" i="1"/>
  <c r="G272" i="1"/>
  <c r="I272" i="1"/>
  <c r="C273" i="1"/>
  <c r="F273" i="1"/>
  <c r="H273" i="1"/>
  <c r="G273" i="1"/>
  <c r="I273" i="1"/>
  <c r="C274" i="1"/>
  <c r="F274" i="1"/>
  <c r="H274" i="1"/>
  <c r="G274" i="1"/>
  <c r="I274" i="1"/>
  <c r="C275" i="1"/>
  <c r="F275" i="1"/>
  <c r="H275" i="1"/>
  <c r="G275" i="1"/>
  <c r="I275" i="1"/>
  <c r="C276" i="1"/>
  <c r="F276" i="1"/>
  <c r="H276" i="1"/>
  <c r="G276" i="1"/>
  <c r="I276" i="1"/>
  <c r="C277" i="1"/>
  <c r="F277" i="1"/>
  <c r="H277" i="1"/>
  <c r="G277" i="1"/>
  <c r="I277" i="1"/>
  <c r="C278" i="1"/>
  <c r="F278" i="1"/>
  <c r="H278" i="1"/>
  <c r="G278" i="1"/>
  <c r="I278" i="1"/>
  <c r="C279" i="1"/>
  <c r="F279" i="1"/>
  <c r="H279" i="1"/>
  <c r="G279" i="1"/>
  <c r="I279" i="1"/>
  <c r="C280" i="1"/>
  <c r="F280" i="1"/>
  <c r="H280" i="1"/>
  <c r="G280" i="1"/>
  <c r="I280" i="1"/>
  <c r="C281" i="1"/>
  <c r="F281" i="1"/>
  <c r="H281" i="1"/>
  <c r="G281" i="1"/>
  <c r="I281" i="1"/>
  <c r="C282" i="1"/>
  <c r="F282" i="1"/>
  <c r="H282" i="1"/>
  <c r="G282" i="1"/>
  <c r="I282" i="1"/>
  <c r="C283" i="1"/>
  <c r="F283" i="1"/>
  <c r="H283" i="1"/>
  <c r="G283" i="1"/>
  <c r="I283" i="1"/>
  <c r="C284" i="1"/>
  <c r="F284" i="1"/>
  <c r="H284" i="1"/>
  <c r="G284" i="1"/>
  <c r="I284" i="1"/>
  <c r="C285" i="1"/>
  <c r="F285" i="1"/>
  <c r="H285" i="1"/>
  <c r="G285" i="1"/>
  <c r="I285" i="1"/>
  <c r="C286" i="1"/>
  <c r="F286" i="1"/>
  <c r="H286" i="1"/>
  <c r="G286" i="1"/>
  <c r="I286" i="1"/>
  <c r="C287" i="1"/>
  <c r="F287" i="1"/>
  <c r="H287" i="1"/>
  <c r="G287" i="1"/>
  <c r="I287" i="1"/>
  <c r="C288" i="1"/>
  <c r="F288" i="1"/>
  <c r="H288" i="1"/>
  <c r="G288" i="1"/>
  <c r="I288" i="1"/>
  <c r="C289" i="1"/>
  <c r="F289" i="1"/>
  <c r="H289" i="1"/>
  <c r="G289" i="1"/>
  <c r="I289" i="1"/>
  <c r="C290" i="1"/>
  <c r="F290" i="1"/>
  <c r="H290" i="1"/>
  <c r="G290" i="1"/>
  <c r="I290" i="1"/>
  <c r="C291" i="1"/>
  <c r="F291" i="1"/>
  <c r="H291" i="1"/>
  <c r="G291" i="1"/>
  <c r="I291" i="1"/>
  <c r="C292" i="1"/>
  <c r="F292" i="1"/>
  <c r="H292" i="1"/>
  <c r="G292" i="1"/>
  <c r="I292" i="1"/>
  <c r="C293" i="1"/>
  <c r="F293" i="1"/>
  <c r="H293" i="1"/>
  <c r="G293" i="1"/>
  <c r="I293" i="1"/>
  <c r="C294" i="1"/>
  <c r="F294" i="1"/>
  <c r="H294" i="1"/>
  <c r="G294" i="1"/>
  <c r="I294" i="1"/>
  <c r="C295" i="1"/>
  <c r="F295" i="1"/>
  <c r="H295" i="1"/>
  <c r="G295" i="1"/>
  <c r="I295" i="1"/>
  <c r="C296" i="1"/>
  <c r="F296" i="1"/>
  <c r="H296" i="1"/>
  <c r="G296" i="1"/>
  <c r="I296" i="1"/>
  <c r="C297" i="1"/>
  <c r="F297" i="1"/>
  <c r="H297" i="1"/>
  <c r="G297" i="1"/>
  <c r="I297" i="1"/>
  <c r="C298" i="1"/>
  <c r="F298" i="1"/>
  <c r="H298" i="1"/>
  <c r="G298" i="1"/>
  <c r="I298" i="1"/>
  <c r="C299" i="1"/>
  <c r="F299" i="1"/>
  <c r="H299" i="1"/>
  <c r="G299" i="1"/>
  <c r="I299" i="1"/>
  <c r="C300" i="1"/>
  <c r="F300" i="1"/>
  <c r="H300" i="1"/>
  <c r="G300" i="1"/>
  <c r="I300" i="1"/>
  <c r="C301" i="1"/>
  <c r="F301" i="1"/>
  <c r="H301" i="1"/>
  <c r="G301" i="1"/>
  <c r="I301" i="1"/>
  <c r="C302" i="1"/>
  <c r="F302" i="1"/>
  <c r="H302" i="1"/>
  <c r="G302" i="1"/>
  <c r="I302" i="1"/>
  <c r="C303" i="1"/>
  <c r="F303" i="1"/>
  <c r="H303" i="1"/>
  <c r="G303" i="1"/>
  <c r="I303" i="1"/>
  <c r="C304" i="1"/>
  <c r="F304" i="1"/>
  <c r="H304" i="1"/>
  <c r="G304" i="1"/>
  <c r="I304" i="1"/>
  <c r="C305" i="1"/>
  <c r="F305" i="1"/>
  <c r="H305" i="1"/>
  <c r="G305" i="1"/>
  <c r="I305" i="1"/>
  <c r="C306" i="1"/>
  <c r="F306" i="1"/>
  <c r="H306" i="1"/>
  <c r="G306" i="1"/>
  <c r="I306" i="1"/>
  <c r="C307" i="1"/>
  <c r="F307" i="1"/>
  <c r="H307" i="1"/>
  <c r="G307" i="1"/>
  <c r="I307" i="1"/>
  <c r="C308" i="1"/>
  <c r="F308" i="1"/>
  <c r="H308" i="1"/>
  <c r="G308" i="1"/>
  <c r="I308" i="1"/>
  <c r="C309" i="1"/>
  <c r="F309" i="1"/>
  <c r="H309" i="1"/>
  <c r="G309" i="1"/>
  <c r="I309" i="1"/>
  <c r="C310" i="1"/>
  <c r="F310" i="1"/>
  <c r="H310" i="1"/>
  <c r="G310" i="1"/>
  <c r="I310" i="1"/>
  <c r="C311" i="1"/>
  <c r="F311" i="1"/>
  <c r="H311" i="1"/>
  <c r="G311" i="1"/>
  <c r="I311" i="1"/>
  <c r="C312" i="1"/>
  <c r="F312" i="1"/>
  <c r="H312" i="1"/>
  <c r="G312" i="1"/>
  <c r="I312" i="1"/>
  <c r="C313" i="1"/>
  <c r="F313" i="1"/>
  <c r="H313" i="1"/>
  <c r="G313" i="1"/>
  <c r="I313" i="1"/>
  <c r="C314" i="1"/>
  <c r="F314" i="1"/>
  <c r="H314" i="1"/>
  <c r="G314" i="1"/>
  <c r="I314" i="1"/>
  <c r="C315" i="1"/>
  <c r="F315" i="1"/>
  <c r="H315" i="1"/>
  <c r="G315" i="1"/>
  <c r="I315" i="1"/>
  <c r="C316" i="1"/>
  <c r="F316" i="1"/>
  <c r="H316" i="1"/>
  <c r="G316" i="1"/>
  <c r="I316" i="1"/>
  <c r="C317" i="1"/>
  <c r="F317" i="1"/>
  <c r="H317" i="1"/>
  <c r="G317" i="1"/>
  <c r="I317" i="1"/>
  <c r="C318" i="1"/>
  <c r="F318" i="1"/>
  <c r="H318" i="1"/>
  <c r="G318" i="1"/>
  <c r="I318" i="1"/>
  <c r="C319" i="1"/>
  <c r="F319" i="1"/>
  <c r="H319" i="1"/>
  <c r="G319" i="1"/>
  <c r="I319" i="1"/>
  <c r="C320" i="1"/>
  <c r="F320" i="1"/>
  <c r="H320" i="1"/>
  <c r="G320" i="1"/>
  <c r="I320" i="1"/>
  <c r="C321" i="1"/>
  <c r="F321" i="1"/>
  <c r="H321" i="1"/>
  <c r="G321" i="1"/>
  <c r="I321" i="1"/>
  <c r="C322" i="1"/>
  <c r="F322" i="1"/>
  <c r="H322" i="1"/>
  <c r="G322" i="1"/>
  <c r="I322" i="1"/>
  <c r="C323" i="1"/>
  <c r="F323" i="1"/>
  <c r="H323" i="1"/>
  <c r="G323" i="1"/>
  <c r="I323" i="1"/>
  <c r="C324" i="1"/>
  <c r="F324" i="1"/>
  <c r="H324" i="1"/>
  <c r="G324" i="1"/>
  <c r="I324" i="1"/>
  <c r="C325" i="1"/>
  <c r="F325" i="1"/>
  <c r="H325" i="1"/>
  <c r="G325" i="1"/>
  <c r="I325" i="1"/>
  <c r="C326" i="1"/>
  <c r="F326" i="1"/>
  <c r="H326" i="1"/>
  <c r="G326" i="1"/>
  <c r="I326" i="1"/>
  <c r="C327" i="1"/>
  <c r="F327" i="1"/>
  <c r="H327" i="1"/>
  <c r="G327" i="1"/>
  <c r="I327" i="1"/>
  <c r="C328" i="1"/>
  <c r="F328" i="1"/>
  <c r="H328" i="1"/>
  <c r="G328" i="1"/>
  <c r="I328" i="1"/>
  <c r="C329" i="1"/>
  <c r="F329" i="1"/>
  <c r="H329" i="1"/>
  <c r="G329" i="1"/>
  <c r="I329" i="1"/>
  <c r="C330" i="1"/>
  <c r="F330" i="1"/>
  <c r="H330" i="1"/>
  <c r="G330" i="1"/>
  <c r="I330" i="1"/>
  <c r="C331" i="1"/>
  <c r="F331" i="1"/>
  <c r="H331" i="1"/>
  <c r="G331" i="1"/>
  <c r="I331" i="1"/>
  <c r="C332" i="1"/>
  <c r="F332" i="1"/>
  <c r="H332" i="1"/>
  <c r="G332" i="1"/>
  <c r="I332" i="1"/>
  <c r="C333" i="1"/>
  <c r="F333" i="1"/>
  <c r="H333" i="1"/>
  <c r="G333" i="1"/>
  <c r="I333" i="1"/>
  <c r="C334" i="1"/>
  <c r="F334" i="1"/>
  <c r="H334" i="1"/>
  <c r="G334" i="1"/>
  <c r="I334" i="1"/>
  <c r="C335" i="1"/>
  <c r="F335" i="1"/>
  <c r="H335" i="1"/>
  <c r="G335" i="1"/>
  <c r="I335" i="1"/>
  <c r="C336" i="1"/>
  <c r="F336" i="1"/>
  <c r="H336" i="1"/>
  <c r="G336" i="1"/>
  <c r="I336" i="1"/>
  <c r="C337" i="1"/>
  <c r="F337" i="1"/>
  <c r="H337" i="1"/>
  <c r="G337" i="1"/>
  <c r="I337" i="1"/>
  <c r="C338" i="1"/>
  <c r="F338" i="1"/>
  <c r="H338" i="1"/>
  <c r="G338" i="1"/>
  <c r="I338" i="1"/>
  <c r="C339" i="1"/>
  <c r="F339" i="1"/>
  <c r="H339" i="1"/>
  <c r="G339" i="1"/>
  <c r="I339" i="1"/>
  <c r="C340" i="1"/>
  <c r="F340" i="1"/>
  <c r="H340" i="1"/>
  <c r="G340" i="1"/>
  <c r="I340" i="1"/>
  <c r="C341" i="1"/>
  <c r="F341" i="1"/>
  <c r="H341" i="1"/>
  <c r="G341" i="1"/>
  <c r="I341" i="1"/>
  <c r="C342" i="1"/>
  <c r="F342" i="1"/>
  <c r="H342" i="1"/>
  <c r="G342" i="1"/>
  <c r="I342" i="1"/>
  <c r="C343" i="1"/>
  <c r="F343" i="1"/>
  <c r="H343" i="1"/>
  <c r="G343" i="1"/>
  <c r="I343" i="1"/>
  <c r="C344" i="1"/>
  <c r="F344" i="1"/>
  <c r="H344" i="1"/>
  <c r="G344" i="1"/>
  <c r="I344" i="1"/>
  <c r="C345" i="1"/>
  <c r="F345" i="1"/>
  <c r="H345" i="1"/>
  <c r="G345" i="1"/>
  <c r="I345" i="1"/>
  <c r="C346" i="1"/>
  <c r="F346" i="1"/>
  <c r="H346" i="1"/>
  <c r="G346" i="1"/>
  <c r="I346" i="1"/>
  <c r="C347" i="1"/>
  <c r="F347" i="1"/>
  <c r="H347" i="1"/>
  <c r="G347" i="1"/>
  <c r="I347" i="1"/>
  <c r="C348" i="1"/>
  <c r="F348" i="1"/>
  <c r="H348" i="1"/>
  <c r="G348" i="1"/>
  <c r="I348" i="1"/>
  <c r="C349" i="1"/>
  <c r="F349" i="1"/>
  <c r="H349" i="1"/>
  <c r="G349" i="1"/>
  <c r="I349" i="1"/>
  <c r="C350" i="1"/>
  <c r="F350" i="1"/>
  <c r="H350" i="1"/>
  <c r="G350" i="1"/>
  <c r="I350" i="1"/>
  <c r="C351" i="1"/>
  <c r="F351" i="1"/>
  <c r="H351" i="1"/>
  <c r="G351" i="1"/>
  <c r="I351" i="1"/>
  <c r="C352" i="1"/>
  <c r="F352" i="1"/>
  <c r="H352" i="1"/>
  <c r="G352" i="1"/>
  <c r="I352" i="1"/>
  <c r="C353" i="1"/>
  <c r="F353" i="1"/>
  <c r="H353" i="1"/>
  <c r="G353" i="1"/>
  <c r="I353" i="1"/>
  <c r="C354" i="1"/>
  <c r="F354" i="1"/>
  <c r="H354" i="1"/>
  <c r="G354" i="1"/>
  <c r="I354" i="1"/>
  <c r="C355" i="1"/>
  <c r="F355" i="1"/>
  <c r="H355" i="1"/>
  <c r="G355" i="1"/>
  <c r="I355" i="1"/>
  <c r="C356" i="1"/>
  <c r="F356" i="1"/>
  <c r="H356" i="1"/>
  <c r="G356" i="1"/>
  <c r="I356" i="1"/>
  <c r="C357" i="1"/>
  <c r="F357" i="1"/>
  <c r="H357" i="1"/>
  <c r="G357" i="1"/>
  <c r="I357" i="1"/>
  <c r="C358" i="1"/>
  <c r="F358" i="1"/>
  <c r="H358" i="1"/>
  <c r="G358" i="1"/>
  <c r="I358" i="1"/>
  <c r="C359" i="1"/>
  <c r="F359" i="1"/>
  <c r="H359" i="1"/>
  <c r="G359" i="1"/>
  <c r="I359" i="1"/>
  <c r="C360" i="1"/>
  <c r="F360" i="1"/>
  <c r="H360" i="1"/>
  <c r="G360" i="1"/>
  <c r="I360" i="1"/>
  <c r="C361" i="1"/>
  <c r="F361" i="1"/>
  <c r="H361" i="1"/>
  <c r="G361" i="1"/>
  <c r="I361" i="1"/>
  <c r="C362" i="1"/>
  <c r="F362" i="1"/>
  <c r="H362" i="1"/>
  <c r="G362" i="1"/>
  <c r="I362" i="1"/>
  <c r="C363" i="1"/>
  <c r="F363" i="1"/>
  <c r="H363" i="1"/>
  <c r="G363" i="1"/>
  <c r="I363" i="1"/>
  <c r="C364" i="1"/>
  <c r="F364" i="1"/>
  <c r="H364" i="1"/>
  <c r="G364" i="1"/>
  <c r="I364" i="1"/>
  <c r="C365" i="1"/>
  <c r="F365" i="1"/>
  <c r="H365" i="1"/>
  <c r="G365" i="1"/>
  <c r="I365" i="1"/>
  <c r="C366" i="1"/>
  <c r="F366" i="1"/>
  <c r="H366" i="1"/>
  <c r="G366" i="1"/>
  <c r="I366" i="1"/>
  <c r="C367" i="1"/>
  <c r="F367" i="1"/>
  <c r="H367" i="1"/>
  <c r="G367" i="1"/>
  <c r="I367" i="1"/>
  <c r="C368" i="1"/>
  <c r="F368" i="1"/>
  <c r="H368" i="1"/>
  <c r="G368" i="1"/>
  <c r="I368" i="1"/>
  <c r="C369" i="1"/>
  <c r="F369" i="1"/>
  <c r="H369" i="1"/>
  <c r="G369" i="1"/>
  <c r="I369" i="1"/>
  <c r="C370" i="1"/>
  <c r="F370" i="1"/>
  <c r="H370" i="1"/>
  <c r="G370" i="1"/>
  <c r="I370" i="1"/>
  <c r="C371" i="1"/>
  <c r="F371" i="1"/>
  <c r="H371" i="1"/>
  <c r="G371" i="1"/>
  <c r="I371" i="1"/>
  <c r="C372" i="1"/>
  <c r="F372" i="1"/>
  <c r="H372" i="1"/>
  <c r="G372" i="1"/>
  <c r="I372" i="1"/>
  <c r="C373" i="1"/>
  <c r="F373" i="1"/>
  <c r="H373" i="1"/>
  <c r="G373" i="1"/>
  <c r="I373" i="1"/>
  <c r="C374" i="1"/>
  <c r="F374" i="1"/>
  <c r="H374" i="1"/>
  <c r="G374" i="1"/>
  <c r="I374" i="1"/>
  <c r="C375" i="1"/>
  <c r="F375" i="1"/>
  <c r="H375" i="1"/>
  <c r="G375" i="1"/>
  <c r="I375" i="1"/>
  <c r="C376" i="1"/>
  <c r="F376" i="1"/>
  <c r="H376" i="1"/>
  <c r="G376" i="1"/>
  <c r="I376" i="1"/>
  <c r="C377" i="1"/>
  <c r="F377" i="1"/>
  <c r="H377" i="1"/>
  <c r="G377" i="1"/>
  <c r="I377" i="1"/>
  <c r="C378" i="1"/>
  <c r="F378" i="1"/>
  <c r="H378" i="1"/>
  <c r="G378" i="1"/>
  <c r="I378" i="1"/>
  <c r="C379" i="1"/>
  <c r="F379" i="1"/>
  <c r="H379" i="1"/>
  <c r="G379" i="1"/>
  <c r="I379" i="1"/>
  <c r="C380" i="1"/>
  <c r="F380" i="1"/>
  <c r="H380" i="1"/>
  <c r="G380" i="1"/>
  <c r="I380" i="1"/>
  <c r="C381" i="1"/>
  <c r="F381" i="1"/>
  <c r="H381" i="1"/>
  <c r="G381" i="1"/>
  <c r="I381" i="1"/>
  <c r="C382" i="1"/>
  <c r="F382" i="1"/>
  <c r="H382" i="1"/>
  <c r="G382" i="1"/>
  <c r="I382" i="1"/>
  <c r="C383" i="1"/>
  <c r="F383" i="1"/>
  <c r="H383" i="1"/>
  <c r="G383" i="1"/>
  <c r="I383" i="1"/>
  <c r="C384" i="1"/>
  <c r="F384" i="1"/>
  <c r="H384" i="1"/>
  <c r="G384" i="1"/>
  <c r="I384" i="1"/>
  <c r="C385" i="1"/>
  <c r="F385" i="1"/>
  <c r="H385" i="1"/>
  <c r="G385" i="1"/>
  <c r="I385" i="1"/>
  <c r="C386" i="1"/>
  <c r="F386" i="1"/>
  <c r="H386" i="1"/>
  <c r="G386" i="1"/>
  <c r="I386" i="1"/>
  <c r="C387" i="1"/>
  <c r="F387" i="1"/>
  <c r="H387" i="1"/>
  <c r="G387" i="1"/>
  <c r="I387" i="1"/>
  <c r="C388" i="1"/>
  <c r="F388" i="1"/>
  <c r="H388" i="1"/>
  <c r="G388" i="1"/>
  <c r="I388" i="1"/>
  <c r="C389" i="1"/>
  <c r="F389" i="1"/>
  <c r="H389" i="1"/>
  <c r="G389" i="1"/>
  <c r="I389" i="1"/>
  <c r="C390" i="1"/>
  <c r="F390" i="1"/>
  <c r="H390" i="1"/>
  <c r="G390" i="1"/>
  <c r="I390" i="1"/>
  <c r="C391" i="1"/>
  <c r="F391" i="1"/>
  <c r="H391" i="1"/>
  <c r="G391" i="1"/>
  <c r="I391" i="1"/>
  <c r="C392" i="1"/>
  <c r="F392" i="1"/>
  <c r="H392" i="1"/>
  <c r="G392" i="1"/>
  <c r="I392" i="1"/>
  <c r="C393" i="1"/>
  <c r="F393" i="1"/>
  <c r="H393" i="1"/>
  <c r="G393" i="1"/>
  <c r="I393" i="1"/>
  <c r="C394" i="1"/>
  <c r="F394" i="1"/>
  <c r="H394" i="1"/>
  <c r="G394" i="1"/>
  <c r="I394" i="1"/>
  <c r="C395" i="1"/>
  <c r="F395" i="1"/>
  <c r="H395" i="1"/>
  <c r="G395" i="1"/>
  <c r="I395" i="1"/>
  <c r="C396" i="1"/>
  <c r="F396" i="1"/>
  <c r="H396" i="1"/>
  <c r="G396" i="1"/>
  <c r="I396" i="1"/>
  <c r="C397" i="1"/>
  <c r="F397" i="1"/>
  <c r="H397" i="1"/>
  <c r="G397" i="1"/>
  <c r="I397" i="1"/>
  <c r="C398" i="1"/>
  <c r="F398" i="1"/>
  <c r="H398" i="1"/>
  <c r="G398" i="1"/>
  <c r="I398" i="1"/>
  <c r="C399" i="1"/>
  <c r="F399" i="1"/>
  <c r="H399" i="1"/>
  <c r="G399" i="1"/>
  <c r="I399" i="1"/>
  <c r="C400" i="1"/>
  <c r="F400" i="1"/>
  <c r="H400" i="1"/>
  <c r="G400" i="1"/>
  <c r="I400" i="1"/>
  <c r="C401" i="1"/>
  <c r="F401" i="1"/>
  <c r="H401" i="1"/>
  <c r="G401" i="1"/>
  <c r="I401" i="1"/>
  <c r="C402" i="1"/>
  <c r="F402" i="1"/>
  <c r="H402" i="1"/>
  <c r="G402" i="1"/>
  <c r="I402" i="1"/>
  <c r="C403" i="1"/>
  <c r="F403" i="1"/>
  <c r="H403" i="1"/>
  <c r="G403" i="1"/>
  <c r="I403" i="1"/>
  <c r="C404" i="1"/>
  <c r="F404" i="1"/>
  <c r="H404" i="1"/>
  <c r="G404" i="1"/>
  <c r="I404" i="1"/>
  <c r="C405" i="1"/>
  <c r="F405" i="1"/>
  <c r="H405" i="1"/>
  <c r="G405" i="1"/>
  <c r="I405" i="1"/>
  <c r="C406" i="1"/>
  <c r="F406" i="1"/>
  <c r="H406" i="1"/>
  <c r="G406" i="1"/>
  <c r="I406" i="1"/>
  <c r="C407" i="1"/>
  <c r="F407" i="1"/>
  <c r="H407" i="1"/>
  <c r="G407" i="1"/>
  <c r="I407" i="1"/>
  <c r="C408" i="1"/>
  <c r="F408" i="1"/>
  <c r="H408" i="1"/>
  <c r="G408" i="1"/>
  <c r="I408" i="1"/>
  <c r="C409" i="1"/>
  <c r="F409" i="1"/>
  <c r="H409" i="1"/>
  <c r="G409" i="1"/>
  <c r="I409" i="1"/>
  <c r="C410" i="1"/>
  <c r="F410" i="1"/>
  <c r="H410" i="1"/>
  <c r="G410" i="1"/>
  <c r="I410" i="1"/>
  <c r="C411" i="1"/>
  <c r="F411" i="1"/>
  <c r="H411" i="1"/>
  <c r="G411" i="1"/>
  <c r="I411" i="1"/>
  <c r="C412" i="1"/>
  <c r="F412" i="1"/>
  <c r="H412" i="1"/>
  <c r="G412" i="1"/>
  <c r="I412" i="1"/>
  <c r="C413" i="1"/>
  <c r="F413" i="1"/>
  <c r="H413" i="1"/>
  <c r="G413" i="1"/>
  <c r="I413" i="1"/>
  <c r="C414" i="1"/>
  <c r="F414" i="1"/>
  <c r="H414" i="1"/>
  <c r="G414" i="1"/>
  <c r="I414" i="1"/>
  <c r="C415" i="1"/>
  <c r="F415" i="1"/>
  <c r="H415" i="1"/>
  <c r="G415" i="1"/>
  <c r="I415" i="1"/>
  <c r="C416" i="1"/>
  <c r="F416" i="1"/>
  <c r="H416" i="1"/>
  <c r="G416" i="1"/>
  <c r="I416" i="1"/>
  <c r="C417" i="1"/>
  <c r="F417" i="1"/>
  <c r="H417" i="1"/>
  <c r="G417" i="1"/>
  <c r="I417" i="1"/>
  <c r="C418" i="1"/>
  <c r="F418" i="1"/>
  <c r="H418" i="1"/>
  <c r="G418" i="1"/>
  <c r="I418" i="1"/>
  <c r="C419" i="1"/>
  <c r="F419" i="1"/>
  <c r="H419" i="1"/>
  <c r="G419" i="1"/>
  <c r="I419" i="1"/>
  <c r="C420" i="1"/>
  <c r="F420" i="1"/>
  <c r="H420" i="1"/>
  <c r="G420" i="1"/>
  <c r="I420" i="1"/>
  <c r="C421" i="1"/>
  <c r="F421" i="1"/>
  <c r="H421" i="1"/>
  <c r="G421" i="1"/>
  <c r="I421" i="1"/>
  <c r="C422" i="1"/>
  <c r="F422" i="1"/>
  <c r="H422" i="1"/>
  <c r="G422" i="1"/>
  <c r="I422" i="1"/>
  <c r="C423" i="1"/>
  <c r="F423" i="1"/>
  <c r="H423" i="1"/>
  <c r="G423" i="1"/>
  <c r="I423" i="1"/>
  <c r="C424" i="1"/>
  <c r="F424" i="1"/>
  <c r="H424" i="1"/>
  <c r="G424" i="1"/>
  <c r="I424" i="1"/>
  <c r="C425" i="1"/>
  <c r="F425" i="1"/>
  <c r="H425" i="1"/>
  <c r="G425" i="1"/>
  <c r="I425" i="1"/>
  <c r="C426" i="1"/>
  <c r="F426" i="1"/>
  <c r="H426" i="1"/>
  <c r="G426" i="1"/>
  <c r="I426" i="1"/>
  <c r="C427" i="1"/>
  <c r="F427" i="1"/>
  <c r="H427" i="1"/>
  <c r="G427" i="1"/>
  <c r="I427" i="1"/>
  <c r="C428" i="1"/>
  <c r="F428" i="1"/>
  <c r="H428" i="1"/>
  <c r="G428" i="1"/>
  <c r="I428" i="1"/>
  <c r="C429" i="1"/>
  <c r="F429" i="1"/>
  <c r="H429" i="1"/>
  <c r="G429" i="1"/>
  <c r="I429" i="1"/>
  <c r="C430" i="1"/>
  <c r="F430" i="1"/>
  <c r="H430" i="1"/>
  <c r="G430" i="1"/>
  <c r="I430" i="1"/>
  <c r="C431" i="1"/>
  <c r="F431" i="1"/>
  <c r="H431" i="1"/>
  <c r="G431" i="1"/>
  <c r="I431" i="1"/>
  <c r="C432" i="1"/>
  <c r="F432" i="1"/>
  <c r="H432" i="1"/>
  <c r="G432" i="1"/>
  <c r="I432" i="1"/>
  <c r="C433" i="1"/>
  <c r="F433" i="1"/>
  <c r="H433" i="1"/>
  <c r="G433" i="1"/>
  <c r="I433" i="1"/>
  <c r="C434" i="1"/>
  <c r="F434" i="1"/>
  <c r="H434" i="1"/>
  <c r="G434" i="1"/>
  <c r="I434" i="1"/>
  <c r="C435" i="1"/>
  <c r="F435" i="1"/>
  <c r="H435" i="1"/>
  <c r="G435" i="1"/>
  <c r="I435" i="1"/>
  <c r="C436" i="1"/>
  <c r="F436" i="1"/>
  <c r="H436" i="1"/>
  <c r="G436" i="1"/>
  <c r="I436" i="1"/>
  <c r="C437" i="1"/>
  <c r="F437" i="1"/>
  <c r="H437" i="1"/>
  <c r="G437" i="1"/>
  <c r="I437" i="1"/>
  <c r="C438" i="1"/>
  <c r="F438" i="1"/>
  <c r="H438" i="1"/>
  <c r="G438" i="1"/>
  <c r="I438" i="1"/>
  <c r="C439" i="1"/>
  <c r="F439" i="1"/>
  <c r="H439" i="1"/>
  <c r="G439" i="1"/>
  <c r="I439" i="1"/>
  <c r="C440" i="1"/>
  <c r="F440" i="1"/>
  <c r="H440" i="1"/>
  <c r="G440" i="1"/>
  <c r="I440" i="1"/>
  <c r="C441" i="1"/>
  <c r="F441" i="1"/>
  <c r="H441" i="1"/>
  <c r="G441" i="1"/>
  <c r="I441" i="1"/>
  <c r="C442" i="1"/>
  <c r="F442" i="1"/>
  <c r="H442" i="1"/>
  <c r="G442" i="1"/>
  <c r="I442" i="1"/>
  <c r="C443" i="1"/>
  <c r="F443" i="1"/>
  <c r="H443" i="1"/>
  <c r="G443" i="1"/>
  <c r="I443" i="1"/>
  <c r="C444" i="1"/>
  <c r="F444" i="1"/>
  <c r="H444" i="1"/>
  <c r="G444" i="1"/>
  <c r="I444" i="1"/>
  <c r="C445" i="1"/>
  <c r="F445" i="1"/>
  <c r="H445" i="1"/>
  <c r="G445" i="1"/>
  <c r="I445" i="1"/>
  <c r="C446" i="1"/>
  <c r="F446" i="1"/>
  <c r="H446" i="1"/>
  <c r="G446" i="1"/>
  <c r="I446" i="1"/>
  <c r="C447" i="1"/>
  <c r="F447" i="1"/>
  <c r="H447" i="1"/>
  <c r="G447" i="1"/>
  <c r="I447" i="1"/>
  <c r="C448" i="1"/>
  <c r="F448" i="1"/>
  <c r="H448" i="1"/>
  <c r="G448" i="1"/>
  <c r="I448" i="1"/>
  <c r="C449" i="1"/>
  <c r="F449" i="1"/>
  <c r="H449" i="1"/>
  <c r="G449" i="1"/>
  <c r="I449" i="1"/>
  <c r="C450" i="1"/>
  <c r="F450" i="1"/>
  <c r="H450" i="1"/>
  <c r="G450" i="1"/>
  <c r="I450" i="1"/>
  <c r="C451" i="1"/>
  <c r="F451" i="1"/>
  <c r="H451" i="1"/>
  <c r="G451" i="1"/>
  <c r="I451" i="1"/>
  <c r="C452" i="1"/>
  <c r="F452" i="1"/>
  <c r="H452" i="1"/>
  <c r="G452" i="1"/>
  <c r="I452" i="1"/>
  <c r="C453" i="1"/>
  <c r="F453" i="1"/>
  <c r="H453" i="1"/>
  <c r="G453" i="1"/>
  <c r="I453" i="1"/>
  <c r="C454" i="1"/>
  <c r="F454" i="1"/>
  <c r="H454" i="1"/>
  <c r="G454" i="1"/>
  <c r="I454" i="1"/>
  <c r="C455" i="1"/>
  <c r="F455" i="1"/>
  <c r="H455" i="1"/>
  <c r="G455" i="1"/>
  <c r="I455" i="1"/>
  <c r="C456" i="1"/>
  <c r="F456" i="1"/>
  <c r="H456" i="1"/>
  <c r="G456" i="1"/>
  <c r="I456" i="1"/>
  <c r="C457" i="1"/>
  <c r="F457" i="1"/>
  <c r="H457" i="1"/>
  <c r="G457" i="1"/>
  <c r="I457" i="1"/>
  <c r="C458" i="1"/>
  <c r="F458" i="1"/>
  <c r="H458" i="1"/>
  <c r="G458" i="1"/>
  <c r="I458" i="1"/>
  <c r="C459" i="1"/>
  <c r="F459" i="1"/>
  <c r="H459" i="1"/>
  <c r="G459" i="1"/>
  <c r="I459" i="1"/>
  <c r="C460" i="1"/>
  <c r="F460" i="1"/>
  <c r="H460" i="1"/>
  <c r="G460" i="1"/>
  <c r="I460" i="1"/>
  <c r="C461" i="1"/>
  <c r="F461" i="1"/>
  <c r="H461" i="1"/>
  <c r="G461" i="1"/>
  <c r="I461" i="1"/>
  <c r="C462" i="1"/>
  <c r="F462" i="1"/>
  <c r="H462" i="1"/>
  <c r="G462" i="1"/>
  <c r="I462" i="1"/>
  <c r="C463" i="1"/>
  <c r="F463" i="1"/>
  <c r="H463" i="1"/>
  <c r="G463" i="1"/>
  <c r="I463" i="1"/>
  <c r="C464" i="1"/>
  <c r="F464" i="1"/>
  <c r="H464" i="1"/>
  <c r="G464" i="1"/>
  <c r="I464" i="1"/>
  <c r="C465" i="1"/>
  <c r="F465" i="1"/>
  <c r="H465" i="1"/>
  <c r="G465" i="1"/>
  <c r="I465" i="1"/>
  <c r="C466" i="1"/>
  <c r="F466" i="1"/>
  <c r="H466" i="1"/>
  <c r="G466" i="1"/>
  <c r="I466" i="1"/>
  <c r="C467" i="1"/>
  <c r="F467" i="1"/>
  <c r="H467" i="1"/>
  <c r="G467" i="1"/>
  <c r="I467" i="1"/>
  <c r="C468" i="1"/>
  <c r="F468" i="1"/>
  <c r="H468" i="1"/>
  <c r="G468" i="1"/>
  <c r="I468" i="1"/>
  <c r="C469" i="1"/>
  <c r="F469" i="1"/>
  <c r="H469" i="1"/>
  <c r="G469" i="1"/>
  <c r="I469" i="1"/>
  <c r="C470" i="1"/>
  <c r="F470" i="1"/>
  <c r="H470" i="1"/>
  <c r="G470" i="1"/>
  <c r="I470" i="1"/>
  <c r="C471" i="1"/>
  <c r="F471" i="1"/>
  <c r="H471" i="1"/>
  <c r="G471" i="1"/>
  <c r="I471" i="1"/>
  <c r="C472" i="1"/>
  <c r="F472" i="1"/>
  <c r="H472" i="1"/>
  <c r="G472" i="1"/>
  <c r="I472" i="1"/>
  <c r="C473" i="1"/>
  <c r="F473" i="1"/>
  <c r="H473" i="1"/>
  <c r="G473" i="1"/>
  <c r="I473" i="1"/>
  <c r="C474" i="1"/>
  <c r="F474" i="1"/>
  <c r="H474" i="1"/>
  <c r="G474" i="1"/>
  <c r="I474" i="1"/>
  <c r="C475" i="1"/>
  <c r="F475" i="1"/>
  <c r="H475" i="1"/>
  <c r="G475" i="1"/>
  <c r="I475" i="1"/>
  <c r="C476" i="1"/>
  <c r="F476" i="1"/>
  <c r="H476" i="1"/>
  <c r="G476" i="1"/>
  <c r="I476" i="1"/>
  <c r="C477" i="1"/>
  <c r="F477" i="1"/>
  <c r="H477" i="1"/>
  <c r="G477" i="1"/>
  <c r="I477" i="1"/>
  <c r="C478" i="1"/>
  <c r="F478" i="1"/>
  <c r="H478" i="1"/>
  <c r="G478" i="1"/>
  <c r="I478" i="1"/>
  <c r="C479" i="1"/>
  <c r="F479" i="1"/>
  <c r="H479" i="1"/>
  <c r="G479" i="1"/>
  <c r="I479" i="1"/>
  <c r="C480" i="1"/>
  <c r="F480" i="1"/>
  <c r="H480" i="1"/>
  <c r="G480" i="1"/>
  <c r="I480" i="1"/>
  <c r="C481" i="1"/>
  <c r="F481" i="1"/>
  <c r="H481" i="1"/>
  <c r="G481" i="1"/>
  <c r="I481" i="1"/>
  <c r="C482" i="1"/>
  <c r="F482" i="1"/>
  <c r="H482" i="1"/>
  <c r="G482" i="1"/>
  <c r="I482" i="1"/>
  <c r="C483" i="1"/>
  <c r="F483" i="1"/>
  <c r="H483" i="1"/>
  <c r="G483" i="1"/>
  <c r="I483" i="1"/>
  <c r="C484" i="1"/>
  <c r="F484" i="1"/>
  <c r="H484" i="1"/>
  <c r="G484" i="1"/>
  <c r="I484" i="1"/>
  <c r="C485" i="1"/>
  <c r="F485" i="1"/>
  <c r="H485" i="1"/>
  <c r="G485" i="1"/>
  <c r="I485" i="1"/>
  <c r="C486" i="1"/>
  <c r="F486" i="1"/>
  <c r="H486" i="1"/>
  <c r="G486" i="1"/>
  <c r="I486" i="1"/>
  <c r="C487" i="1"/>
  <c r="F487" i="1"/>
  <c r="H487" i="1"/>
  <c r="G487" i="1"/>
  <c r="I487" i="1"/>
  <c r="C488" i="1"/>
  <c r="F488" i="1"/>
  <c r="H488" i="1"/>
  <c r="G488" i="1"/>
  <c r="I488" i="1"/>
  <c r="C489" i="1"/>
  <c r="F489" i="1"/>
  <c r="H489" i="1"/>
  <c r="G489" i="1"/>
  <c r="I489" i="1"/>
  <c r="C490" i="1"/>
  <c r="F490" i="1"/>
  <c r="H490" i="1"/>
  <c r="G490" i="1"/>
  <c r="I490" i="1"/>
  <c r="C491" i="1"/>
  <c r="F491" i="1"/>
  <c r="H491" i="1"/>
  <c r="G491" i="1"/>
  <c r="I491" i="1"/>
  <c r="C492" i="1"/>
  <c r="F492" i="1"/>
  <c r="H492" i="1"/>
  <c r="G492" i="1"/>
  <c r="I492" i="1"/>
  <c r="C493" i="1"/>
  <c r="F493" i="1"/>
  <c r="H493" i="1"/>
  <c r="G493" i="1"/>
  <c r="I493" i="1"/>
  <c r="C494" i="1"/>
  <c r="F494" i="1"/>
  <c r="H494" i="1"/>
  <c r="G494" i="1"/>
  <c r="I494" i="1"/>
  <c r="C495" i="1"/>
  <c r="F495" i="1"/>
  <c r="H495" i="1"/>
  <c r="G495" i="1"/>
  <c r="I495" i="1"/>
  <c r="C496" i="1"/>
  <c r="F496" i="1"/>
  <c r="H496" i="1"/>
  <c r="G496" i="1"/>
  <c r="I496" i="1"/>
  <c r="C497" i="1"/>
  <c r="F497" i="1"/>
  <c r="H497" i="1"/>
  <c r="G497" i="1"/>
  <c r="I497" i="1"/>
  <c r="C498" i="1"/>
  <c r="F498" i="1"/>
  <c r="H498" i="1"/>
  <c r="G498" i="1"/>
  <c r="I498" i="1"/>
  <c r="C499" i="1"/>
  <c r="F499" i="1"/>
  <c r="H499" i="1"/>
  <c r="G499" i="1"/>
  <c r="I499" i="1"/>
  <c r="C500" i="1"/>
  <c r="F500" i="1"/>
  <c r="H500" i="1"/>
  <c r="G500" i="1"/>
  <c r="I500" i="1"/>
  <c r="C501" i="1"/>
  <c r="F501" i="1"/>
  <c r="H501" i="1"/>
  <c r="G501" i="1"/>
  <c r="I501" i="1"/>
  <c r="C502" i="1"/>
  <c r="F502" i="1"/>
  <c r="H502" i="1"/>
  <c r="G502" i="1"/>
  <c r="I502" i="1"/>
  <c r="C503" i="1"/>
  <c r="F503" i="1"/>
  <c r="H503" i="1"/>
  <c r="G503" i="1"/>
  <c r="I503" i="1"/>
  <c r="C504" i="1"/>
  <c r="F504" i="1"/>
  <c r="H504" i="1"/>
  <c r="G504" i="1"/>
  <c r="I504" i="1"/>
  <c r="C505" i="1"/>
  <c r="F505" i="1"/>
  <c r="H505" i="1"/>
  <c r="G505" i="1"/>
  <c r="I505" i="1"/>
  <c r="C506" i="1"/>
  <c r="F506" i="1"/>
  <c r="H506" i="1"/>
  <c r="G506" i="1"/>
  <c r="I506" i="1"/>
  <c r="C507" i="1"/>
  <c r="F507" i="1"/>
  <c r="H507" i="1"/>
  <c r="G507" i="1"/>
  <c r="I507" i="1"/>
  <c r="C508" i="1"/>
  <c r="F508" i="1"/>
  <c r="H508" i="1"/>
  <c r="G508" i="1"/>
  <c r="I508" i="1"/>
  <c r="C509" i="1"/>
  <c r="F509" i="1"/>
  <c r="H509" i="1"/>
  <c r="G509" i="1"/>
  <c r="I509" i="1"/>
  <c r="C510" i="1"/>
  <c r="F510" i="1"/>
  <c r="H510" i="1"/>
  <c r="G510" i="1"/>
  <c r="I510" i="1"/>
  <c r="C511" i="1"/>
  <c r="F511" i="1"/>
  <c r="H511" i="1"/>
  <c r="G511" i="1"/>
  <c r="I511" i="1"/>
  <c r="C512" i="1"/>
  <c r="F512" i="1"/>
  <c r="H512" i="1"/>
  <c r="G512" i="1"/>
  <c r="I512" i="1"/>
  <c r="C513" i="1"/>
  <c r="F513" i="1"/>
  <c r="H513" i="1"/>
  <c r="G513" i="1"/>
  <c r="I513" i="1"/>
  <c r="C514" i="1"/>
  <c r="F514" i="1"/>
  <c r="H514" i="1"/>
  <c r="G514" i="1"/>
  <c r="I514" i="1"/>
  <c r="C515" i="1"/>
  <c r="F515" i="1"/>
  <c r="H515" i="1"/>
  <c r="G515" i="1"/>
  <c r="I515" i="1"/>
  <c r="C516" i="1"/>
  <c r="F516" i="1"/>
  <c r="H516" i="1"/>
  <c r="G516" i="1"/>
  <c r="I516" i="1"/>
  <c r="C517" i="1"/>
  <c r="F517" i="1"/>
  <c r="H517" i="1"/>
  <c r="G517" i="1"/>
  <c r="I517" i="1"/>
  <c r="C518" i="1"/>
  <c r="F518" i="1"/>
  <c r="H518" i="1"/>
  <c r="G518" i="1"/>
  <c r="I518" i="1"/>
  <c r="C519" i="1"/>
  <c r="F519" i="1"/>
  <c r="H519" i="1"/>
  <c r="G519" i="1"/>
  <c r="I519" i="1"/>
  <c r="C520" i="1"/>
  <c r="F520" i="1"/>
  <c r="H520" i="1"/>
  <c r="G520" i="1"/>
  <c r="I520" i="1"/>
  <c r="C521" i="1"/>
  <c r="F521" i="1"/>
  <c r="H521" i="1"/>
  <c r="G521" i="1"/>
  <c r="I521" i="1"/>
  <c r="C522" i="1"/>
  <c r="F522" i="1"/>
  <c r="H522" i="1"/>
  <c r="G522" i="1"/>
  <c r="I522" i="1"/>
  <c r="C523" i="1"/>
  <c r="F523" i="1"/>
  <c r="H523" i="1"/>
  <c r="G523" i="1"/>
  <c r="I523" i="1"/>
  <c r="C524" i="1"/>
  <c r="F524" i="1"/>
  <c r="H524" i="1"/>
  <c r="G524" i="1"/>
  <c r="I524" i="1"/>
  <c r="C525" i="1"/>
  <c r="F525" i="1"/>
  <c r="H525" i="1"/>
  <c r="G525" i="1"/>
  <c r="I525" i="1"/>
  <c r="C526" i="1"/>
  <c r="F526" i="1"/>
  <c r="H526" i="1"/>
  <c r="G526" i="1"/>
  <c r="I526" i="1"/>
  <c r="C527" i="1"/>
  <c r="F527" i="1"/>
  <c r="H527" i="1"/>
  <c r="G527" i="1"/>
  <c r="I527" i="1"/>
  <c r="C528" i="1"/>
  <c r="F528" i="1"/>
  <c r="H528" i="1"/>
  <c r="G528" i="1"/>
  <c r="I528" i="1"/>
  <c r="C529" i="1"/>
  <c r="F529" i="1"/>
  <c r="H529" i="1"/>
  <c r="G529" i="1"/>
  <c r="I529" i="1"/>
  <c r="C530" i="1"/>
  <c r="F530" i="1"/>
  <c r="H530" i="1"/>
  <c r="G530" i="1"/>
  <c r="I530" i="1"/>
  <c r="C531" i="1"/>
  <c r="F531" i="1"/>
  <c r="H531" i="1"/>
  <c r="G531" i="1"/>
  <c r="I531" i="1"/>
  <c r="C532" i="1"/>
  <c r="J531" i="1"/>
  <c r="F532" i="1"/>
  <c r="H532" i="1"/>
  <c r="G532" i="1"/>
  <c r="I532" i="1"/>
  <c r="C533" i="1"/>
  <c r="F533" i="1"/>
  <c r="H533" i="1"/>
  <c r="G533" i="1"/>
  <c r="I533" i="1"/>
  <c r="C534" i="1"/>
  <c r="F534" i="1"/>
  <c r="H534" i="1"/>
  <c r="G534" i="1"/>
  <c r="I534" i="1"/>
  <c r="C535" i="1"/>
  <c r="F535" i="1"/>
  <c r="H535" i="1"/>
  <c r="G535" i="1"/>
  <c r="I535" i="1"/>
  <c r="C536" i="1"/>
  <c r="F536" i="1"/>
  <c r="H536" i="1"/>
  <c r="G536" i="1"/>
  <c r="I536" i="1"/>
  <c r="C537" i="1"/>
  <c r="J521" i="1"/>
  <c r="J522" i="1"/>
  <c r="J523" i="1"/>
  <c r="J524" i="1"/>
  <c r="J525" i="1"/>
  <c r="J526" i="1"/>
  <c r="J527" i="1"/>
  <c r="J528" i="1"/>
  <c r="J529" i="1"/>
  <c r="J530" i="1"/>
  <c r="J516" i="1"/>
  <c r="J517" i="1"/>
  <c r="J518" i="1"/>
  <c r="J519" i="1"/>
  <c r="J520" i="1"/>
  <c r="J511" i="1"/>
  <c r="J512" i="1"/>
  <c r="J513" i="1"/>
  <c r="J514" i="1"/>
  <c r="J515" i="1"/>
  <c r="J510" i="1"/>
  <c r="J508" i="1"/>
  <c r="J509" i="1"/>
  <c r="J506" i="1"/>
  <c r="J507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F537" i="1"/>
  <c r="H537" i="1"/>
  <c r="G537" i="1"/>
  <c r="F538" i="1"/>
  <c r="F539" i="1"/>
  <c r="F54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A527" i="1"/>
  <c r="A528" i="1"/>
  <c r="A529" i="1"/>
  <c r="A530" i="1"/>
  <c r="A531" i="1"/>
  <c r="A532" i="1"/>
  <c r="A533" i="1"/>
  <c r="A534" i="1"/>
  <c r="A535" i="1"/>
  <c r="A536" i="1"/>
  <c r="A53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B18" i="1"/>
  <c r="J5" i="1"/>
  <c r="D18" i="1"/>
  <c r="C18" i="1"/>
  <c r="H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J6" i="1"/>
  <c r="B19" i="1"/>
  <c r="J18" i="1"/>
  <c r="B20" i="1"/>
  <c r="B21" i="1"/>
  <c r="B22" i="1"/>
  <c r="J19" i="1"/>
  <c r="B23" i="1"/>
  <c r="B24" i="1"/>
  <c r="J20" i="1"/>
  <c r="B25" i="1"/>
  <c r="B26" i="1"/>
  <c r="B27" i="1"/>
  <c r="J21" i="1"/>
  <c r="B28" i="1"/>
  <c r="B29" i="1"/>
  <c r="B30" i="1"/>
  <c r="J22" i="1"/>
  <c r="B31" i="1"/>
  <c r="B32" i="1"/>
  <c r="B33" i="1"/>
  <c r="J23" i="1"/>
  <c r="B34" i="1"/>
  <c r="B35" i="1"/>
  <c r="B36" i="1"/>
  <c r="J24" i="1"/>
  <c r="B37" i="1"/>
  <c r="B38" i="1"/>
  <c r="B39" i="1"/>
  <c r="J25" i="1"/>
  <c r="B40" i="1"/>
  <c r="B41" i="1"/>
  <c r="B42" i="1"/>
  <c r="J26" i="1"/>
  <c r="B43" i="1"/>
  <c r="B44" i="1"/>
  <c r="B45" i="1"/>
  <c r="J27" i="1"/>
  <c r="B46" i="1"/>
  <c r="B47" i="1"/>
  <c r="B48" i="1"/>
  <c r="J28" i="1"/>
  <c r="B49" i="1"/>
  <c r="B50" i="1"/>
  <c r="B51" i="1"/>
  <c r="J29" i="1"/>
  <c r="B52" i="1"/>
  <c r="B53" i="1"/>
  <c r="B54" i="1"/>
  <c r="J30" i="1"/>
  <c r="B55" i="1"/>
  <c r="B56" i="1"/>
  <c r="D57" i="1"/>
  <c r="B57" i="1"/>
  <c r="J31" i="1"/>
  <c r="D58" i="1"/>
  <c r="B58" i="1"/>
  <c r="D59" i="1"/>
  <c r="B59" i="1"/>
  <c r="D60" i="1"/>
  <c r="B60" i="1"/>
  <c r="J32" i="1"/>
  <c r="D61" i="1"/>
  <c r="B61" i="1"/>
  <c r="D62" i="1"/>
  <c r="B62" i="1"/>
  <c r="D63" i="1"/>
  <c r="B63" i="1"/>
  <c r="J33" i="1"/>
  <c r="D64" i="1"/>
  <c r="B64" i="1"/>
  <c r="D65" i="1"/>
  <c r="B65" i="1"/>
  <c r="D66" i="1"/>
  <c r="B66" i="1"/>
  <c r="J34" i="1"/>
  <c r="D67" i="1"/>
  <c r="B67" i="1"/>
  <c r="D68" i="1"/>
  <c r="B68" i="1"/>
  <c r="D69" i="1"/>
  <c r="B69" i="1"/>
  <c r="J35" i="1"/>
  <c r="D70" i="1"/>
  <c r="B70" i="1"/>
  <c r="D71" i="1"/>
  <c r="B71" i="1"/>
  <c r="D72" i="1"/>
  <c r="B72" i="1"/>
  <c r="J36" i="1"/>
  <c r="D73" i="1"/>
  <c r="B73" i="1"/>
  <c r="D74" i="1"/>
  <c r="B74" i="1"/>
  <c r="D75" i="1"/>
  <c r="B75" i="1"/>
  <c r="D76" i="1"/>
  <c r="B76" i="1"/>
  <c r="J37" i="1"/>
  <c r="D77" i="1"/>
  <c r="B77" i="1"/>
  <c r="D78" i="1"/>
  <c r="B78" i="1"/>
  <c r="D79" i="1"/>
  <c r="B79" i="1"/>
  <c r="J38" i="1"/>
  <c r="D80" i="1"/>
  <c r="B80" i="1"/>
  <c r="D81" i="1"/>
  <c r="B81" i="1"/>
  <c r="J39" i="1"/>
  <c r="D82" i="1"/>
  <c r="B82" i="1"/>
  <c r="D83" i="1"/>
  <c r="B83" i="1"/>
  <c r="D84" i="1"/>
  <c r="B84" i="1"/>
  <c r="J40" i="1"/>
  <c r="D85" i="1"/>
  <c r="B85" i="1"/>
  <c r="D86" i="1"/>
  <c r="B86" i="1"/>
  <c r="D87" i="1"/>
  <c r="B87" i="1"/>
  <c r="D88" i="1"/>
  <c r="B88" i="1"/>
  <c r="J41" i="1"/>
  <c r="D89" i="1"/>
  <c r="B89" i="1"/>
  <c r="D90" i="1"/>
  <c r="B90" i="1"/>
  <c r="J42" i="1"/>
  <c r="D91" i="1"/>
  <c r="B91" i="1"/>
  <c r="D92" i="1"/>
  <c r="B92" i="1"/>
  <c r="D93" i="1"/>
  <c r="B93" i="1"/>
  <c r="J43" i="1"/>
  <c r="D94" i="1"/>
  <c r="B94" i="1"/>
  <c r="D95" i="1"/>
  <c r="B95" i="1"/>
  <c r="D96" i="1"/>
  <c r="B96" i="1"/>
  <c r="J44" i="1"/>
  <c r="D97" i="1"/>
  <c r="B97" i="1"/>
  <c r="D98" i="1"/>
  <c r="B98" i="1"/>
  <c r="D99" i="1"/>
  <c r="B99" i="1"/>
  <c r="D100" i="1"/>
  <c r="B100" i="1"/>
  <c r="J45" i="1"/>
  <c r="D101" i="1"/>
  <c r="B101" i="1"/>
  <c r="D102" i="1"/>
  <c r="B102" i="1"/>
  <c r="J46" i="1"/>
  <c r="D103" i="1"/>
  <c r="B103" i="1"/>
  <c r="D104" i="1"/>
  <c r="B104" i="1"/>
  <c r="D105" i="1"/>
  <c r="B105" i="1"/>
  <c r="J47" i="1"/>
  <c r="D106" i="1"/>
  <c r="B106" i="1"/>
  <c r="D107" i="1"/>
  <c r="B107" i="1"/>
  <c r="D108" i="1"/>
  <c r="B108" i="1"/>
  <c r="J48" i="1"/>
  <c r="D109" i="1"/>
  <c r="B109" i="1"/>
  <c r="D110" i="1"/>
  <c r="B110" i="1"/>
  <c r="D111" i="1"/>
  <c r="B111" i="1"/>
  <c r="J49" i="1"/>
  <c r="D112" i="1"/>
  <c r="B112" i="1"/>
  <c r="D113" i="1"/>
  <c r="B113" i="1"/>
  <c r="D114" i="1"/>
  <c r="B114" i="1"/>
  <c r="J50" i="1"/>
  <c r="D115" i="1"/>
  <c r="B115" i="1"/>
  <c r="D116" i="1"/>
  <c r="B116" i="1"/>
  <c r="D117" i="1"/>
  <c r="B117" i="1"/>
  <c r="J51" i="1"/>
  <c r="D118" i="1"/>
  <c r="B118" i="1"/>
  <c r="D119" i="1"/>
  <c r="B119" i="1"/>
  <c r="D120" i="1"/>
  <c r="B120" i="1"/>
  <c r="J52" i="1"/>
  <c r="D121" i="1"/>
  <c r="B121" i="1"/>
  <c r="D122" i="1"/>
  <c r="B122" i="1"/>
  <c r="D123" i="1"/>
  <c r="B123" i="1"/>
  <c r="D124" i="1"/>
  <c r="B124" i="1"/>
  <c r="J53" i="1"/>
  <c r="D125" i="1"/>
  <c r="B125" i="1"/>
  <c r="D126" i="1"/>
  <c r="B126" i="1"/>
  <c r="J54" i="1"/>
  <c r="D127" i="1"/>
  <c r="B127" i="1"/>
  <c r="D128" i="1"/>
  <c r="B128" i="1"/>
  <c r="D129" i="1"/>
  <c r="B129" i="1"/>
  <c r="J55" i="1"/>
  <c r="D130" i="1"/>
  <c r="B130" i="1"/>
  <c r="D131" i="1"/>
  <c r="B131" i="1"/>
  <c r="D132" i="1"/>
  <c r="B132" i="1"/>
  <c r="J56" i="1"/>
  <c r="D133" i="1"/>
  <c r="B133" i="1"/>
  <c r="D134" i="1"/>
  <c r="B134" i="1"/>
  <c r="D135" i="1"/>
  <c r="B135" i="1"/>
  <c r="J57" i="1"/>
  <c r="D136" i="1"/>
  <c r="B136" i="1"/>
  <c r="D137" i="1"/>
  <c r="B137" i="1"/>
  <c r="D138" i="1"/>
  <c r="B138" i="1"/>
  <c r="D139" i="1"/>
  <c r="B139" i="1"/>
  <c r="J58" i="1"/>
  <c r="D140" i="1"/>
  <c r="B140" i="1"/>
  <c r="D141" i="1"/>
  <c r="B141" i="1"/>
  <c r="J59" i="1"/>
  <c r="D142" i="1"/>
  <c r="B142" i="1"/>
  <c r="D143" i="1"/>
  <c r="B143" i="1"/>
  <c r="D144" i="1"/>
  <c r="B144" i="1"/>
  <c r="J60" i="1"/>
  <c r="D145" i="1"/>
  <c r="B145" i="1"/>
  <c r="D146" i="1"/>
  <c r="B146" i="1"/>
  <c r="D147" i="1"/>
  <c r="B147" i="1"/>
  <c r="J61" i="1"/>
  <c r="D148" i="1"/>
  <c r="B148" i="1"/>
  <c r="D149" i="1"/>
  <c r="B149" i="1"/>
  <c r="D150" i="1"/>
  <c r="B150" i="1"/>
  <c r="J62" i="1"/>
  <c r="D151" i="1"/>
  <c r="B151" i="1"/>
  <c r="D152" i="1"/>
  <c r="B152" i="1"/>
  <c r="D153" i="1"/>
  <c r="B153" i="1"/>
  <c r="J63" i="1"/>
  <c r="D154" i="1"/>
  <c r="B154" i="1"/>
  <c r="D155" i="1"/>
  <c r="B155" i="1"/>
  <c r="D156" i="1"/>
  <c r="B156" i="1"/>
  <c r="D157" i="1"/>
  <c r="B157" i="1"/>
  <c r="J64" i="1"/>
  <c r="D158" i="1"/>
  <c r="B158" i="1"/>
  <c r="D159" i="1"/>
  <c r="B159" i="1"/>
  <c r="J65" i="1"/>
  <c r="D160" i="1"/>
  <c r="B160" i="1"/>
  <c r="D161" i="1"/>
  <c r="B161" i="1"/>
  <c r="D162" i="1"/>
  <c r="B162" i="1"/>
  <c r="J66" i="1"/>
  <c r="D163" i="1"/>
  <c r="B163" i="1"/>
  <c r="D164" i="1"/>
  <c r="B164" i="1"/>
  <c r="D165" i="1"/>
  <c r="B165" i="1"/>
  <c r="J67" i="1"/>
  <c r="D166" i="1"/>
  <c r="B166" i="1"/>
  <c r="D167" i="1"/>
  <c r="B167" i="1"/>
  <c r="D168" i="1"/>
  <c r="B168" i="1"/>
  <c r="J68" i="1"/>
  <c r="D169" i="1"/>
  <c r="B169" i="1"/>
  <c r="D170" i="1"/>
  <c r="B170" i="1"/>
  <c r="D171" i="1"/>
  <c r="B171" i="1"/>
  <c r="J69" i="1"/>
  <c r="D172" i="1"/>
  <c r="B172" i="1"/>
  <c r="D173" i="1"/>
  <c r="B173" i="1"/>
  <c r="D174" i="1"/>
  <c r="B174" i="1"/>
  <c r="J70" i="1"/>
  <c r="D175" i="1"/>
  <c r="B175" i="1"/>
  <c r="D176" i="1"/>
  <c r="B176" i="1"/>
  <c r="D177" i="1"/>
  <c r="B177" i="1"/>
  <c r="J71" i="1"/>
  <c r="D178" i="1"/>
  <c r="B178" i="1"/>
  <c r="D179" i="1"/>
  <c r="B179" i="1"/>
  <c r="D180" i="1"/>
  <c r="B180" i="1"/>
  <c r="J72" i="1"/>
  <c r="D181" i="1"/>
  <c r="B181" i="1"/>
  <c r="D182" i="1"/>
  <c r="B182" i="1"/>
  <c r="D183" i="1"/>
  <c r="B183" i="1"/>
  <c r="D184" i="1"/>
  <c r="B184" i="1"/>
  <c r="J73" i="1"/>
  <c r="D185" i="1"/>
  <c r="B185" i="1"/>
  <c r="D186" i="1"/>
  <c r="B186" i="1"/>
  <c r="J74" i="1"/>
  <c r="D187" i="1"/>
  <c r="B187" i="1"/>
  <c r="D188" i="1"/>
  <c r="B188" i="1"/>
  <c r="D189" i="1"/>
  <c r="B189" i="1"/>
  <c r="J75" i="1"/>
  <c r="D190" i="1"/>
  <c r="B190" i="1"/>
  <c r="D191" i="1"/>
  <c r="B191" i="1"/>
  <c r="D192" i="1"/>
  <c r="B192" i="1"/>
  <c r="J76" i="1"/>
  <c r="D193" i="1"/>
  <c r="B193" i="1"/>
  <c r="D194" i="1"/>
  <c r="B194" i="1"/>
  <c r="D195" i="1"/>
  <c r="B195" i="1"/>
  <c r="J77" i="1"/>
  <c r="D196" i="1"/>
  <c r="B196" i="1"/>
  <c r="D197" i="1"/>
  <c r="B197" i="1"/>
  <c r="D198" i="1"/>
  <c r="B198" i="1"/>
  <c r="J78" i="1"/>
  <c r="D199" i="1"/>
  <c r="B199" i="1"/>
  <c r="D200" i="1"/>
  <c r="B200" i="1"/>
  <c r="D201" i="1"/>
  <c r="B201" i="1"/>
  <c r="J79" i="1"/>
  <c r="D202" i="1"/>
  <c r="B202" i="1"/>
  <c r="D203" i="1"/>
  <c r="B203" i="1"/>
  <c r="D204" i="1"/>
  <c r="B204" i="1"/>
  <c r="J80" i="1"/>
  <c r="D205" i="1"/>
  <c r="B205" i="1"/>
  <c r="D206" i="1"/>
  <c r="B206" i="1"/>
  <c r="D207" i="1"/>
  <c r="B207" i="1"/>
  <c r="J81" i="1"/>
  <c r="D208" i="1"/>
  <c r="B208" i="1"/>
  <c r="D209" i="1"/>
  <c r="B209" i="1"/>
  <c r="D210" i="1"/>
  <c r="B210" i="1"/>
  <c r="D211" i="1"/>
  <c r="B211" i="1"/>
  <c r="J82" i="1"/>
  <c r="D212" i="1"/>
  <c r="B212" i="1"/>
  <c r="D213" i="1"/>
  <c r="B213" i="1"/>
  <c r="J83" i="1"/>
  <c r="D214" i="1"/>
  <c r="B214" i="1"/>
  <c r="D215" i="1"/>
  <c r="B215" i="1"/>
  <c r="D216" i="1"/>
  <c r="B216" i="1"/>
  <c r="J84" i="1"/>
  <c r="B217" i="1"/>
  <c r="D217" i="1"/>
  <c r="D218" i="1"/>
  <c r="B218" i="1"/>
  <c r="D219" i="1"/>
  <c r="B219" i="1"/>
  <c r="J85" i="1"/>
  <c r="D220" i="1"/>
  <c r="B220" i="1"/>
  <c r="D221" i="1"/>
  <c r="B221" i="1"/>
  <c r="D222" i="1"/>
  <c r="B222" i="1"/>
  <c r="J86" i="1"/>
  <c r="D223" i="1"/>
  <c r="B223" i="1"/>
  <c r="D224" i="1"/>
  <c r="B224" i="1"/>
  <c r="D225" i="1"/>
  <c r="B225" i="1"/>
  <c r="J87" i="1"/>
  <c r="D226" i="1"/>
  <c r="B226" i="1"/>
  <c r="D227" i="1"/>
  <c r="B227" i="1"/>
  <c r="D228" i="1"/>
  <c r="B228" i="1"/>
  <c r="J88" i="1"/>
  <c r="D229" i="1"/>
  <c r="B229" i="1"/>
  <c r="D230" i="1"/>
  <c r="B230" i="1"/>
  <c r="D231" i="1"/>
  <c r="B231" i="1"/>
  <c r="J89" i="1"/>
  <c r="D232" i="1"/>
  <c r="B232" i="1"/>
  <c r="D233" i="1"/>
  <c r="B233" i="1"/>
  <c r="D234" i="1"/>
  <c r="B234" i="1"/>
  <c r="J90" i="1"/>
  <c r="D235" i="1"/>
  <c r="B235" i="1"/>
  <c r="D236" i="1"/>
  <c r="B236" i="1"/>
  <c r="D237" i="1"/>
  <c r="B237" i="1"/>
  <c r="J91" i="1"/>
  <c r="D238" i="1"/>
  <c r="B238" i="1"/>
  <c r="D239" i="1"/>
  <c r="B239" i="1"/>
  <c r="D240" i="1"/>
  <c r="B240" i="1"/>
  <c r="J92" i="1"/>
  <c r="D241" i="1"/>
  <c r="B241" i="1"/>
  <c r="D242" i="1"/>
  <c r="B242" i="1"/>
  <c r="D243" i="1"/>
  <c r="B243" i="1"/>
  <c r="J93" i="1"/>
  <c r="D244" i="1"/>
  <c r="B244" i="1"/>
  <c r="D245" i="1"/>
  <c r="B245" i="1"/>
  <c r="B246" i="1"/>
  <c r="D246" i="1"/>
  <c r="J94" i="1"/>
  <c r="D247" i="1"/>
  <c r="B247" i="1"/>
  <c r="B248" i="1"/>
  <c r="D248" i="1"/>
  <c r="D249" i="1"/>
  <c r="B249" i="1"/>
  <c r="J95" i="1"/>
  <c r="B250" i="1"/>
  <c r="D250" i="1"/>
  <c r="D251" i="1"/>
  <c r="B251" i="1"/>
  <c r="D252" i="1"/>
  <c r="B252" i="1"/>
  <c r="J96" i="1"/>
  <c r="D253" i="1"/>
  <c r="B253" i="1"/>
  <c r="D254" i="1"/>
  <c r="B254" i="1"/>
  <c r="D255" i="1"/>
  <c r="B255" i="1"/>
  <c r="J97" i="1"/>
  <c r="B256" i="1"/>
  <c r="D256" i="1"/>
  <c r="D257" i="1"/>
  <c r="B257" i="1"/>
  <c r="D258" i="1"/>
  <c r="B258" i="1"/>
  <c r="J98" i="1"/>
  <c r="D259" i="1"/>
  <c r="B259" i="1"/>
  <c r="B260" i="1"/>
  <c r="D260" i="1"/>
  <c r="D261" i="1"/>
  <c r="B261" i="1"/>
  <c r="J99" i="1"/>
  <c r="D262" i="1"/>
  <c r="B262" i="1"/>
  <c r="D263" i="1"/>
  <c r="B263" i="1"/>
  <c r="D264" i="1"/>
  <c r="B264" i="1"/>
  <c r="J100" i="1"/>
  <c r="D265" i="1"/>
  <c r="B265" i="1"/>
  <c r="D266" i="1"/>
  <c r="B266" i="1"/>
  <c r="D267" i="1"/>
  <c r="B267" i="1"/>
  <c r="J101" i="1"/>
  <c r="D268" i="1"/>
  <c r="B268" i="1"/>
  <c r="D269" i="1"/>
  <c r="B269" i="1"/>
  <c r="D270" i="1"/>
  <c r="B270" i="1"/>
  <c r="J102" i="1"/>
  <c r="D271" i="1"/>
  <c r="B271" i="1"/>
  <c r="D272" i="1"/>
  <c r="B272" i="1"/>
  <c r="D273" i="1"/>
  <c r="B273" i="1"/>
  <c r="J103" i="1"/>
  <c r="D274" i="1"/>
  <c r="B274" i="1"/>
  <c r="B275" i="1"/>
  <c r="D275" i="1"/>
  <c r="D276" i="1"/>
  <c r="B276" i="1"/>
  <c r="J104" i="1"/>
  <c r="B277" i="1"/>
  <c r="D277" i="1"/>
  <c r="D278" i="1"/>
  <c r="B278" i="1"/>
  <c r="D279" i="1"/>
  <c r="B279" i="1"/>
  <c r="J105" i="1"/>
  <c r="D280" i="1"/>
  <c r="B280" i="1"/>
  <c r="B281" i="1"/>
  <c r="D281" i="1"/>
  <c r="D282" i="1"/>
  <c r="B282" i="1"/>
  <c r="J106" i="1"/>
  <c r="B283" i="1"/>
  <c r="D283" i="1"/>
  <c r="D284" i="1"/>
  <c r="B284" i="1"/>
  <c r="B285" i="1"/>
  <c r="D285" i="1"/>
  <c r="J107" i="1"/>
  <c r="D286" i="1"/>
  <c r="B286" i="1"/>
  <c r="B287" i="1"/>
  <c r="D287" i="1"/>
  <c r="D288" i="1"/>
  <c r="B288" i="1"/>
  <c r="J108" i="1"/>
  <c r="B289" i="1"/>
  <c r="D289" i="1"/>
  <c r="D290" i="1"/>
  <c r="B290" i="1"/>
  <c r="D291" i="1"/>
  <c r="B291" i="1"/>
  <c r="J109" i="1"/>
  <c r="D292" i="1"/>
  <c r="B292" i="1"/>
  <c r="D293" i="1"/>
  <c r="B293" i="1"/>
  <c r="D294" i="1"/>
  <c r="B294" i="1"/>
  <c r="J110" i="1"/>
  <c r="D295" i="1"/>
  <c r="B295" i="1"/>
  <c r="D296" i="1"/>
  <c r="B296" i="1"/>
  <c r="D297" i="1"/>
  <c r="B297" i="1"/>
  <c r="J111" i="1"/>
  <c r="D298" i="1"/>
  <c r="B298" i="1"/>
  <c r="D299" i="1"/>
  <c r="B299" i="1"/>
  <c r="D300" i="1"/>
  <c r="B300" i="1"/>
  <c r="J112" i="1"/>
  <c r="B301" i="1"/>
  <c r="D301" i="1"/>
  <c r="D302" i="1"/>
  <c r="B302" i="1"/>
  <c r="D303" i="1"/>
  <c r="B303" i="1"/>
  <c r="J113" i="1"/>
  <c r="D304" i="1"/>
  <c r="B304" i="1"/>
  <c r="B305" i="1"/>
  <c r="D305" i="1"/>
  <c r="D306" i="1"/>
  <c r="B306" i="1"/>
  <c r="J114" i="1"/>
  <c r="D307" i="1"/>
  <c r="B307" i="1"/>
  <c r="D308" i="1"/>
  <c r="B308" i="1"/>
  <c r="D309" i="1"/>
  <c r="B309" i="1"/>
  <c r="J115" i="1"/>
  <c r="D310" i="1"/>
  <c r="B310" i="1"/>
  <c r="D311" i="1"/>
  <c r="B311" i="1"/>
  <c r="D312" i="1"/>
  <c r="B312" i="1"/>
  <c r="D313" i="1"/>
  <c r="B313" i="1"/>
  <c r="J116" i="1"/>
  <c r="D314" i="1"/>
  <c r="B314" i="1"/>
  <c r="D315" i="1"/>
  <c r="B315" i="1"/>
  <c r="J117" i="1"/>
  <c r="D316" i="1"/>
  <c r="B316" i="1"/>
  <c r="B317" i="1"/>
  <c r="D317" i="1"/>
  <c r="D318" i="1"/>
  <c r="B318" i="1"/>
  <c r="J118" i="1"/>
  <c r="B319" i="1"/>
  <c r="D319" i="1"/>
  <c r="D320" i="1"/>
  <c r="B320" i="1"/>
  <c r="D321" i="1"/>
  <c r="B321" i="1"/>
  <c r="J119" i="1"/>
  <c r="D322" i="1"/>
  <c r="B322" i="1"/>
  <c r="D323" i="1"/>
  <c r="B323" i="1"/>
  <c r="D324" i="1"/>
  <c r="B324" i="1"/>
  <c r="J120" i="1"/>
  <c r="D325" i="1"/>
  <c r="B325" i="1"/>
  <c r="B326" i="1"/>
  <c r="D326" i="1"/>
  <c r="D327" i="1"/>
  <c r="B327" i="1"/>
  <c r="J121" i="1"/>
  <c r="B328" i="1"/>
  <c r="D328" i="1"/>
  <c r="D329" i="1"/>
  <c r="B329" i="1"/>
  <c r="D330" i="1"/>
  <c r="B330" i="1"/>
  <c r="J122" i="1"/>
  <c r="D331" i="1"/>
  <c r="B331" i="1"/>
  <c r="B332" i="1"/>
  <c r="D332" i="1"/>
  <c r="D333" i="1"/>
  <c r="B333" i="1"/>
  <c r="J123" i="1"/>
  <c r="D334" i="1"/>
  <c r="B334" i="1"/>
  <c r="D335" i="1"/>
  <c r="B335" i="1"/>
  <c r="D336" i="1"/>
  <c r="B336" i="1"/>
  <c r="J124" i="1"/>
  <c r="D337" i="1"/>
  <c r="B337" i="1"/>
  <c r="B338" i="1"/>
  <c r="D338" i="1"/>
  <c r="D339" i="1"/>
  <c r="B339" i="1"/>
  <c r="J125" i="1"/>
  <c r="B340" i="1"/>
  <c r="D340" i="1"/>
  <c r="D341" i="1"/>
  <c r="B341" i="1"/>
  <c r="D342" i="1"/>
  <c r="B342" i="1"/>
  <c r="J126" i="1"/>
  <c r="D343" i="1"/>
  <c r="B343" i="1"/>
  <c r="B344" i="1"/>
  <c r="D344" i="1"/>
  <c r="D345" i="1"/>
  <c r="B345" i="1"/>
  <c r="J127" i="1"/>
  <c r="D346" i="1"/>
  <c r="B346" i="1"/>
  <c r="D347" i="1"/>
  <c r="B347" i="1"/>
  <c r="B348" i="1"/>
  <c r="D348" i="1"/>
  <c r="J128" i="1"/>
  <c r="D349" i="1"/>
  <c r="B349" i="1"/>
  <c r="B350" i="1"/>
  <c r="D350" i="1"/>
  <c r="D351" i="1"/>
  <c r="B351" i="1"/>
  <c r="J129" i="1"/>
  <c r="D352" i="1"/>
  <c r="B352" i="1"/>
  <c r="B353" i="1"/>
  <c r="D353" i="1"/>
  <c r="D354" i="1"/>
  <c r="B354" i="1"/>
  <c r="J130" i="1"/>
  <c r="B355" i="1"/>
  <c r="D355" i="1"/>
  <c r="D356" i="1"/>
  <c r="B356" i="1"/>
  <c r="B357" i="1"/>
  <c r="D357" i="1"/>
  <c r="J131" i="1"/>
  <c r="D358" i="1"/>
  <c r="B358" i="1"/>
  <c r="D359" i="1"/>
  <c r="B359" i="1"/>
  <c r="D360" i="1"/>
  <c r="B360" i="1"/>
  <c r="J132" i="1"/>
  <c r="B361" i="1"/>
  <c r="D361" i="1"/>
  <c r="D362" i="1"/>
  <c r="B362" i="1"/>
  <c r="B363" i="1"/>
  <c r="D363" i="1"/>
  <c r="J133" i="1"/>
  <c r="D364" i="1"/>
  <c r="B364" i="1"/>
  <c r="B365" i="1"/>
  <c r="D365" i="1"/>
  <c r="D366" i="1"/>
  <c r="B366" i="1"/>
  <c r="J134" i="1"/>
  <c r="D367" i="1"/>
  <c r="B367" i="1"/>
  <c r="D368" i="1"/>
  <c r="B368" i="1"/>
  <c r="B369" i="1"/>
  <c r="D369" i="1"/>
  <c r="J135" i="1"/>
  <c r="D370" i="1"/>
  <c r="B370" i="1"/>
  <c r="B371" i="1"/>
  <c r="D371" i="1"/>
  <c r="D372" i="1"/>
  <c r="B372" i="1"/>
  <c r="J136" i="1"/>
  <c r="B373" i="1"/>
  <c r="D373" i="1"/>
  <c r="D374" i="1"/>
  <c r="B374" i="1"/>
  <c r="B375" i="1"/>
  <c r="D375" i="1"/>
  <c r="B377" i="1"/>
  <c r="D377" i="1"/>
  <c r="D376" i="1"/>
  <c r="B376" i="1"/>
  <c r="J137" i="1"/>
  <c r="B378" i="1"/>
  <c r="D378" i="1"/>
  <c r="B379" i="1"/>
  <c r="D379" i="1"/>
  <c r="B380" i="1"/>
  <c r="D380" i="1"/>
  <c r="J138" i="1"/>
  <c r="B381" i="1"/>
  <c r="D381" i="1"/>
  <c r="B382" i="1"/>
  <c r="D382" i="1"/>
  <c r="B383" i="1"/>
  <c r="D383" i="1"/>
  <c r="J139" i="1"/>
  <c r="B384" i="1"/>
  <c r="D384" i="1"/>
  <c r="B385" i="1"/>
  <c r="D385" i="1"/>
  <c r="B386" i="1"/>
  <c r="D386" i="1"/>
  <c r="J140" i="1"/>
  <c r="B387" i="1"/>
  <c r="D387" i="1"/>
  <c r="B388" i="1"/>
  <c r="D388" i="1"/>
  <c r="B389" i="1"/>
  <c r="D389" i="1"/>
  <c r="J141" i="1"/>
  <c r="B390" i="1"/>
  <c r="D390" i="1"/>
  <c r="B391" i="1"/>
  <c r="D391" i="1"/>
  <c r="B392" i="1"/>
  <c r="D392" i="1"/>
  <c r="J142" i="1"/>
  <c r="B393" i="1"/>
  <c r="D393" i="1"/>
  <c r="B394" i="1"/>
  <c r="D394" i="1"/>
  <c r="B395" i="1"/>
  <c r="D395" i="1"/>
  <c r="J143" i="1"/>
  <c r="B396" i="1"/>
  <c r="D396" i="1"/>
  <c r="B397" i="1"/>
  <c r="D397" i="1"/>
  <c r="B398" i="1"/>
  <c r="D398" i="1"/>
  <c r="J144" i="1"/>
  <c r="B399" i="1"/>
  <c r="D399" i="1"/>
  <c r="B400" i="1"/>
  <c r="D400" i="1"/>
  <c r="B401" i="1"/>
  <c r="D401" i="1"/>
  <c r="J145" i="1"/>
  <c r="B402" i="1"/>
  <c r="D402" i="1"/>
  <c r="B403" i="1"/>
  <c r="D403" i="1"/>
  <c r="B404" i="1"/>
  <c r="D404" i="1"/>
  <c r="J146" i="1"/>
  <c r="B405" i="1"/>
  <c r="D405" i="1"/>
  <c r="B406" i="1"/>
  <c r="D406" i="1"/>
  <c r="B407" i="1"/>
  <c r="D407" i="1"/>
  <c r="J147" i="1"/>
  <c r="B408" i="1"/>
  <c r="D408" i="1"/>
  <c r="B409" i="1"/>
  <c r="D409" i="1"/>
  <c r="B410" i="1"/>
  <c r="D410" i="1"/>
  <c r="J148" i="1"/>
  <c r="B411" i="1"/>
  <c r="D411" i="1"/>
  <c r="B412" i="1"/>
  <c r="D412" i="1"/>
  <c r="B413" i="1"/>
  <c r="D413" i="1"/>
  <c r="J149" i="1"/>
  <c r="B414" i="1"/>
  <c r="D414" i="1"/>
  <c r="B415" i="1"/>
  <c r="D415" i="1"/>
  <c r="B416" i="1"/>
  <c r="D416" i="1"/>
  <c r="J150" i="1"/>
  <c r="B417" i="1"/>
  <c r="D417" i="1"/>
  <c r="B418" i="1"/>
  <c r="D418" i="1"/>
  <c r="B419" i="1"/>
  <c r="D419" i="1"/>
  <c r="J151" i="1"/>
  <c r="B420" i="1"/>
  <c r="D420" i="1"/>
  <c r="B421" i="1"/>
  <c r="D421" i="1"/>
  <c r="B422" i="1"/>
  <c r="D422" i="1"/>
  <c r="J152" i="1"/>
  <c r="B423" i="1"/>
  <c r="D423" i="1"/>
  <c r="B424" i="1"/>
  <c r="D424" i="1"/>
  <c r="B425" i="1"/>
  <c r="D425" i="1"/>
  <c r="J153" i="1"/>
  <c r="B426" i="1"/>
  <c r="D426" i="1"/>
  <c r="B427" i="1"/>
  <c r="D427" i="1"/>
  <c r="B428" i="1"/>
  <c r="D428" i="1"/>
  <c r="J154" i="1"/>
  <c r="B429" i="1"/>
  <c r="D429" i="1"/>
  <c r="B430" i="1"/>
  <c r="D430" i="1"/>
  <c r="B431" i="1"/>
  <c r="D431" i="1"/>
  <c r="J155" i="1"/>
  <c r="B432" i="1"/>
  <c r="D432" i="1"/>
  <c r="B433" i="1"/>
  <c r="D433" i="1"/>
  <c r="B434" i="1"/>
  <c r="D434" i="1"/>
  <c r="J156" i="1"/>
  <c r="B435" i="1"/>
  <c r="D435" i="1"/>
  <c r="B436" i="1"/>
  <c r="D436" i="1"/>
  <c r="B437" i="1"/>
  <c r="D437" i="1"/>
  <c r="J157" i="1"/>
  <c r="B438" i="1"/>
  <c r="D438" i="1"/>
  <c r="B439" i="1"/>
  <c r="D439" i="1"/>
  <c r="B440" i="1"/>
  <c r="D440" i="1"/>
  <c r="J158" i="1"/>
  <c r="B441" i="1"/>
  <c r="D441" i="1"/>
  <c r="B442" i="1"/>
  <c r="D442" i="1"/>
  <c r="B443" i="1"/>
  <c r="D443" i="1"/>
  <c r="J159" i="1"/>
  <c r="B444" i="1"/>
  <c r="D444" i="1"/>
  <c r="B445" i="1"/>
  <c r="D445" i="1"/>
  <c r="B446" i="1"/>
  <c r="D446" i="1"/>
  <c r="J160" i="1"/>
  <c r="B447" i="1"/>
  <c r="D447" i="1"/>
  <c r="B448" i="1"/>
  <c r="D448" i="1"/>
  <c r="B449" i="1"/>
  <c r="D449" i="1"/>
  <c r="J161" i="1"/>
  <c r="B450" i="1"/>
  <c r="D450" i="1"/>
  <c r="B451" i="1"/>
  <c r="D451" i="1"/>
  <c r="B452" i="1"/>
  <c r="D452" i="1"/>
  <c r="J162" i="1"/>
  <c r="B453" i="1"/>
  <c r="D453" i="1"/>
  <c r="B454" i="1"/>
  <c r="D454" i="1"/>
  <c r="B455" i="1"/>
  <c r="D455" i="1"/>
  <c r="J163" i="1"/>
  <c r="B456" i="1"/>
  <c r="D456" i="1"/>
  <c r="B457" i="1"/>
  <c r="D457" i="1"/>
  <c r="B458" i="1"/>
  <c r="D458" i="1"/>
  <c r="J164" i="1"/>
  <c r="B459" i="1"/>
  <c r="D459" i="1"/>
  <c r="B460" i="1"/>
  <c r="D460" i="1"/>
  <c r="B461" i="1"/>
  <c r="D461" i="1"/>
  <c r="J165" i="1"/>
  <c r="B462" i="1"/>
  <c r="D462" i="1"/>
  <c r="B463" i="1"/>
  <c r="D463" i="1"/>
  <c r="B464" i="1"/>
  <c r="D464" i="1"/>
  <c r="J166" i="1"/>
  <c r="B465" i="1"/>
  <c r="D465" i="1"/>
  <c r="B466" i="1"/>
  <c r="D466" i="1"/>
  <c r="B467" i="1"/>
  <c r="D467" i="1"/>
  <c r="J167" i="1"/>
  <c r="B468" i="1"/>
  <c r="D468" i="1"/>
  <c r="B469" i="1"/>
  <c r="D469" i="1"/>
  <c r="B470" i="1"/>
  <c r="D470" i="1"/>
  <c r="J168" i="1"/>
  <c r="B471" i="1"/>
  <c r="D471" i="1"/>
  <c r="B472" i="1"/>
  <c r="D472" i="1"/>
  <c r="B473" i="1"/>
  <c r="D473" i="1"/>
  <c r="J169" i="1"/>
  <c r="B474" i="1"/>
  <c r="D474" i="1"/>
  <c r="B475" i="1"/>
  <c r="D475" i="1"/>
  <c r="B476" i="1"/>
  <c r="D476" i="1"/>
  <c r="J170" i="1"/>
  <c r="B477" i="1"/>
  <c r="D477" i="1"/>
  <c r="B478" i="1"/>
  <c r="D478" i="1"/>
  <c r="B479" i="1"/>
  <c r="D479" i="1"/>
  <c r="J171" i="1"/>
  <c r="B480" i="1"/>
  <c r="D480" i="1"/>
  <c r="B481" i="1"/>
  <c r="D481" i="1"/>
  <c r="B482" i="1"/>
  <c r="D482" i="1"/>
  <c r="J172" i="1"/>
  <c r="B483" i="1"/>
  <c r="D483" i="1"/>
  <c r="B484" i="1"/>
  <c r="D484" i="1"/>
  <c r="B485" i="1"/>
  <c r="D485" i="1"/>
  <c r="J173" i="1"/>
  <c r="B486" i="1"/>
  <c r="D486" i="1"/>
  <c r="B487" i="1"/>
  <c r="D487" i="1"/>
  <c r="B488" i="1"/>
  <c r="D488" i="1"/>
  <c r="J174" i="1"/>
  <c r="B489" i="1"/>
  <c r="D489" i="1"/>
  <c r="B490" i="1"/>
  <c r="D490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505" i="1"/>
  <c r="J532" i="1"/>
  <c r="J533" i="1"/>
  <c r="J534" i="1"/>
  <c r="J535" i="1"/>
  <c r="J536" i="1"/>
  <c r="J537" i="1"/>
  <c r="J9" i="1"/>
  <c r="I537" i="1"/>
  <c r="J7" i="1"/>
</calcChain>
</file>

<file path=xl/sharedStrings.xml><?xml version="1.0" encoding="utf-8"?>
<sst xmlns="http://schemas.openxmlformats.org/spreadsheetml/2006/main" count="26" uniqueCount="26">
  <si>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</si>
  <si>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</si>
  <si>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</si>
  <si>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</si>
  <si>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</si>
  <si>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</si>
  <si>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</si>
  <si>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</si>
  <si>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</si>
  <si>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</si>
  <si>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</si>
  <si>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</si>
  <si>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</si>
  <si>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</si>
  <si>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</si>
  <si>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</si>
  <si>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</si>
  <si>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</si>
  <si>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</si>
  <si>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</si>
  <si>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</si>
  <si>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</si>
  <si>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</si>
  <si>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</si>
  <si>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</si>
  <si>
    <t>G &amp; D Goorkiz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</si>
</sst>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_)"/>
    <numFmt numFmtId="166" formatCode="0.00?%_)"/>
  </numFmts>
  <fonts count="14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  <font>
      <sz val="10"/>
      <color rgb="FFFF0000"/>
      <name val="Book Antiqua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0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2" borderId="0" xfId="0" applyFont="1" applyFill="1"/>
    <xf numFmtId="0" fontId="3" fillId="2" borderId="2" xfId="0" applyFont="1" applyFill="1" applyBorder="1" applyAlignment="1">
      <alignment horizontal="left"/>
    </xf>
    <xf numFmtId="164" fontId="7" fillId="2" borderId="0" xfId="1" applyFont="1" applyFill="1" applyBorder="1" applyAlignment="1">
      <alignment horizontal="right"/>
    </xf>
    <xf numFmtId="164" fontId="7" fillId="2" borderId="0" xfId="1" applyFont="1" applyFill="1" applyBorder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66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164" fontId="12" fillId="5" borderId="13" xfId="4" applyNumberFormat="1" applyFont="1" applyAlignment="1">
      <alignment horizontal="right"/>
    </xf>
    <xf numFmtId="165" fontId="12" fillId="5" borderId="13" xfId="4" applyNumberFormat="1" applyFont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  <xf numFmtId="164" fontId="13" fillId="6" borderId="0" xfId="1" applyFont="1" applyFill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9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62"/>
  <sheetViews>
    <sheetView showGridLines="0" tabSelected="1" workbookViewId="0">
      <pane ySplit="17" topLeftCell="A405" activePane="bottomLeft" state="frozenSplit"/>
      <selection pane="bottomLeft" activeCell="L411" sqref="L411"/>
    </sheetView>
  </sheetViews>
  <sheetFormatPr defaultRowHeight="13.5" x14ac:dyDescent="0.25"/>
  <cols>
    <col min="1" max="1" width="6.28515625" style="22" customWidth="1"/>
    <col min="2" max="2" width="15.7109375" style="23" customWidth="1"/>
    <col min="3" max="3" width="21.7109375" style="23" customWidth="1"/>
    <col min="4" max="8" width="14.7109375" style="23" customWidth="1"/>
    <col min="9" max="10" width="21.7109375" style="23" customWidth="1"/>
    <col min="11" max="16384" width="9.140625" style="1"/>
  </cols>
  <sheetData>
    <row r="1" spans="1:10" ht="24" customHeight="1" x14ac:dyDescent="0.3">
      <c r="A1" s="24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20.25" customHeight="1" x14ac:dyDescent="0.25">
      <c r="A3" s="2"/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3">
      <c r="A4" s="2"/>
      <c r="B4" s="36" t="s">
        <v>10</v>
      </c>
      <c r="C4" s="37"/>
      <c r="D4" s="38"/>
      <c r="E4" s="2"/>
      <c r="F4" s="1"/>
      <c r="G4" s="1"/>
      <c r="H4" s="36" t="s">
        <v>17</v>
      </c>
      <c r="I4" s="37"/>
      <c r="J4" s="38"/>
    </row>
    <row r="5" spans="1:10" ht="15" x14ac:dyDescent="0.3">
      <c r="A5" s="2"/>
      <c r="B5" s="6"/>
      <c r="C5" s="7" t="s">
        <v>11</v>
      </c>
      <c r="D5" s="28">
        <v>3205000</v>
      </c>
      <c r="E5" s="2"/>
      <c r="F5" s="1"/>
      <c r="G5" s="1"/>
      <c r="H5" s="6"/>
      <c r="I5" s="7" t="s">
        <v>18</v>
      </c>
      <c r="J5" s="32">
        <f>IF(Values_Entered,-PMT(Interest_Rate/Num_Pmt_Per_Year,Loan_Years*Num_Pmt_Per_Year,Loan_Amount),"")</f>
        <v>7976.1323951041322</v>
      </c>
    </row>
    <row r="6" spans="1:10" ht="15" x14ac:dyDescent="0.3">
      <c r="A6" s="2"/>
      <c r="B6" s="6"/>
      <c r="C6" s="7" t="s">
        <v>12</v>
      </c>
      <c r="D6" s="29">
        <v>5.3900000000000003E-2</v>
      </c>
      <c r="E6" s="2"/>
      <c r="F6" s="1"/>
      <c r="G6" s="1"/>
      <c r="H6" s="6"/>
      <c r="I6" s="7" t="s">
        <v>19</v>
      </c>
      <c r="J6" s="33">
        <f>IF(Values_Entered,Loan_Years*Num_Pmt_Per_Year,"")</f>
        <v>520</v>
      </c>
    </row>
    <row r="7" spans="1:10" ht="15" x14ac:dyDescent="0.3">
      <c r="A7" s="2"/>
      <c r="B7" s="6"/>
      <c r="C7" s="7" t="s">
        <v>13</v>
      </c>
      <c r="D7" s="30">
        <v>10</v>
      </c>
      <c r="E7" s="2"/>
      <c r="F7" s="1"/>
      <c r="G7" s="1"/>
      <c r="H7" s="6"/>
      <c r="I7" s="7" t="s">
        <v>20</v>
      </c>
      <c r="J7" s="33">
        <f>IF(Values_Entered,Number_of_Payments,"")</f>
        <v>520</v>
      </c>
    </row>
    <row r="8" spans="1:10" ht="15" x14ac:dyDescent="0.3">
      <c r="A8" s="2"/>
      <c r="B8" s="6"/>
      <c r="C8" s="7" t="s">
        <v>14</v>
      </c>
      <c r="D8" s="30">
        <v>52</v>
      </c>
      <c r="E8" s="2"/>
      <c r="F8" s="1"/>
      <c r="G8" s="1"/>
      <c r="H8" s="6"/>
      <c r="I8" s="7" t="s">
        <v>21</v>
      </c>
      <c r="J8" s="32">
        <v>0</v>
      </c>
    </row>
    <row r="9" spans="1:10" ht="15" x14ac:dyDescent="0.3">
      <c r="A9" s="2"/>
      <c r="B9" s="6"/>
      <c r="C9" s="7" t="s">
        <v>15</v>
      </c>
      <c r="D9" s="31">
        <v>41982</v>
      </c>
      <c r="E9" s="2"/>
      <c r="F9" s="1"/>
      <c r="G9" s="1"/>
      <c r="H9" s="8"/>
      <c r="I9" s="9" t="s">
        <v>22</v>
      </c>
      <c r="J9" s="32">
        <f>IF(Values_Entered,SUMIF(Beg_Bal,"&gt;0",Int),"")</f>
        <v>942588.84545414743</v>
      </c>
    </row>
    <row r="10" spans="1:10" x14ac:dyDescent="0.25">
      <c r="A10" s="2"/>
      <c r="B10" s="8"/>
      <c r="C10" s="9" t="s">
        <v>16</v>
      </c>
      <c r="D10" s="28">
        <v>1597</v>
      </c>
      <c r="E10" s="2"/>
      <c r="F10" s="5"/>
      <c r="G10" s="5"/>
      <c r="H10" s="5"/>
      <c r="I10" s="5"/>
      <c r="J10" s="2"/>
    </row>
    <row r="11" spans="1:10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</row>
    <row r="12" spans="1:10" ht="15" x14ac:dyDescent="0.3">
      <c r="A12" s="2"/>
      <c r="B12" s="10" t="s">
        <v>23</v>
      </c>
      <c r="C12" s="34" t="s">
        <v>25</v>
      </c>
      <c r="D12" s="35"/>
      <c r="E12" s="5"/>
      <c r="F12" s="5"/>
      <c r="G12" s="5"/>
      <c r="H12" s="5"/>
      <c r="I12" s="5"/>
      <c r="J12" s="5"/>
    </row>
    <row r="13" spans="1:10" ht="15" x14ac:dyDescent="0.3">
      <c r="A13" s="2"/>
      <c r="B13" s="10"/>
      <c r="C13" s="25"/>
      <c r="D13" s="25"/>
      <c r="E13" s="5"/>
      <c r="F13" s="5"/>
      <c r="G13" s="5"/>
      <c r="H13" s="5"/>
      <c r="I13" s="5"/>
      <c r="J13" s="5"/>
    </row>
    <row r="14" spans="1:10" ht="6" customHeight="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</row>
    <row r="15" spans="1:10" ht="3.75" customHeigh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6" customFormat="1" ht="30" x14ac:dyDescent="0.25">
      <c r="A16" s="13" t="s">
        <v>24</v>
      </c>
      <c r="B16" s="14" t="s">
        <v>0</v>
      </c>
      <c r="C16" s="14" t="s">
        <v>1</v>
      </c>
      <c r="D16" s="14" t="s">
        <v>7</v>
      </c>
      <c r="E16" s="14" t="s">
        <v>6</v>
      </c>
      <c r="F16" s="14" t="s">
        <v>5</v>
      </c>
      <c r="G16" s="14" t="s">
        <v>2</v>
      </c>
      <c r="H16" s="14" t="s">
        <v>3</v>
      </c>
      <c r="I16" s="14" t="s">
        <v>4</v>
      </c>
      <c r="J16" s="15" t="s">
        <v>8</v>
      </c>
    </row>
    <row r="17" spans="1:10" s="16" customFormat="1" ht="6" customHeight="1" x14ac:dyDescent="0.3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s="16" customFormat="1" x14ac:dyDescent="0.25">
      <c r="A18" s="20">
        <f>IF(Values_Entered,1,"")</f>
        <v>1</v>
      </c>
      <c r="B18" s="21">
        <f>IF(Pay_Num&lt;&gt;"",DATE(YEAR(Loan_Start),MONTH(Loan_Start)+(Pay_Num)*12/Num_Pmt_Per_Year,DAY(Loan_Start)),"")</f>
        <v>41982</v>
      </c>
      <c r="C18" s="26">
        <f>IF(Values_Entered,Loan_Amount,"")</f>
        <v>3205000</v>
      </c>
      <c r="D18" s="26">
        <f>IF(Pay_Num&lt;&gt;"",Scheduled_Monthly_Payment,"")</f>
        <v>7976.1323951041322</v>
      </c>
      <c r="E18" s="27"/>
      <c r="F18" s="26">
        <f t="shared" ref="F18:F81" si="0">IF(AND(Pay_Num&lt;&gt;"",Sched_Pay+Extra_Pay&lt;Beg_Bal),Sched_Pay+Extra_Pay,IF(Pay_Num&lt;&gt;"",Beg_Bal,""))</f>
        <v>7976.1323951041322</v>
      </c>
      <c r="G18" s="26">
        <f>IF(Pay_Num&lt;&gt;"",Total_Pay-Int,"")</f>
        <v>4654.0266258733627</v>
      </c>
      <c r="H18" s="26">
        <f>IF(Pay_Num&lt;&gt;"",Beg_Bal*(Interest_Rate/Num_Pmt_Per_Year),"")</f>
        <v>3322.1057692307695</v>
      </c>
      <c r="I18" s="26">
        <f t="shared" ref="I18:I81" si="1">IF(AND(Pay_Num&lt;&gt;"",Sched_Pay+Extra_Pay&lt;Beg_Bal),Beg_Bal-Princ,IF(Pay_Num&lt;&gt;"",0,""))</f>
        <v>3200345.9733741265</v>
      </c>
      <c r="J18" s="26">
        <f>SUM($H$18:$H18)</f>
        <v>3322.1057692307695</v>
      </c>
    </row>
    <row r="19" spans="1:10" s="16" customFormat="1" ht="12.75" customHeight="1" x14ac:dyDescent="0.25">
      <c r="A19" s="20">
        <f t="shared" ref="A19:A82" si="2">IF(Values_Entered,A18+1,"")</f>
        <v>2</v>
      </c>
      <c r="B19" s="21">
        <f t="shared" ref="B19:B81" si="3">IF(Pay_Num&lt;&gt;"",DATE(YEAR(Loan_Start),MONTH(Loan_Start)+(Pay_Num)*12/Num_Pmt_Per_Year,DAY(Loan_Start)),"")</f>
        <v>41982</v>
      </c>
      <c r="C19" s="26">
        <f t="shared" ref="C19:C82" si="4">IF(Pay_Num&lt;&gt;"",I18,"")</f>
        <v>3200345.9733741265</v>
      </c>
      <c r="D19" s="26">
        <f>IF(Pay_Num&lt;&gt;"",Scheduled_Monthly_Payment,"")</f>
        <v>7976.1323951041322</v>
      </c>
      <c r="E19" s="27"/>
      <c r="F19" s="26">
        <f t="shared" si="0"/>
        <v>7976.1323951041322</v>
      </c>
      <c r="G19" s="26">
        <f t="shared" ref="G19:G82" si="5">IF(Pay_Num&lt;&gt;"",Total_Pay-Int,"")</f>
        <v>4658.8507034721042</v>
      </c>
      <c r="H19" s="26">
        <f t="shared" ref="H19:H82" si="6">IF(Pay_Num&lt;&gt;"",Beg_Bal*Interest_Rate/Num_Pmt_Per_Year,"")</f>
        <v>3317.2816916320276</v>
      </c>
      <c r="I19" s="26">
        <f t="shared" si="1"/>
        <v>3195687.1226706542</v>
      </c>
      <c r="J19" s="26">
        <f>SUM($H$18:$H19)</f>
        <v>6639.3874608627975</v>
      </c>
    </row>
    <row r="20" spans="1:10" s="16" customFormat="1" ht="12.75" customHeight="1" x14ac:dyDescent="0.25">
      <c r="A20" s="20">
        <f t="shared" si="2"/>
        <v>3</v>
      </c>
      <c r="B20" s="21">
        <f t="shared" si="3"/>
        <v>41982</v>
      </c>
      <c r="C20" s="26">
        <f t="shared" si="4"/>
        <v>3195687.1226706542</v>
      </c>
      <c r="D20" s="26">
        <f t="shared" ref="D20:D83" si="7">IF(Pay_Num&lt;&gt;"",Scheduled_Monthly_Payment,"")</f>
        <v>7976.1323951041322</v>
      </c>
      <c r="E20" s="27"/>
      <c r="F20" s="26">
        <f t="shared" si="0"/>
        <v>7976.1323951041322</v>
      </c>
      <c r="G20" s="26">
        <f t="shared" si="5"/>
        <v>4663.6797814128195</v>
      </c>
      <c r="H20" s="26">
        <f t="shared" si="6"/>
        <v>3312.4526136913128</v>
      </c>
      <c r="I20" s="26">
        <f t="shared" si="1"/>
        <v>3191023.4428892415</v>
      </c>
      <c r="J20" s="26">
        <f>SUM($H$18:$H20)</f>
        <v>9951.8400745541112</v>
      </c>
    </row>
    <row r="21" spans="1:10" s="16" customFormat="1" x14ac:dyDescent="0.25">
      <c r="A21" s="20">
        <f t="shared" si="2"/>
        <v>4</v>
      </c>
      <c r="B21" s="21">
        <f t="shared" si="3"/>
        <v>41982</v>
      </c>
      <c r="C21" s="26">
        <f t="shared" si="4"/>
        <v>3191023.4428892415</v>
      </c>
      <c r="D21" s="26">
        <f>IF(Pay_Num&lt;&gt;"",Scheduled_Monthly_Payment,"")</f>
        <v>7976.1323951041322</v>
      </c>
      <c r="E21" s="27"/>
      <c r="F21" s="26">
        <f t="shared" si="0"/>
        <v>7976.1323951041322</v>
      </c>
      <c r="G21" s="26">
        <f t="shared" si="5"/>
        <v>4668.5138648785523</v>
      </c>
      <c r="H21" s="26">
        <f t="shared" si="6"/>
        <v>3307.6185302255794</v>
      </c>
      <c r="I21" s="26">
        <f t="shared" si="1"/>
        <v>3186354.9290243629</v>
      </c>
      <c r="J21" s="26">
        <f>SUM($H$18:$H21)</f>
        <v>13259.458604779691</v>
      </c>
    </row>
    <row r="22" spans="1:10" s="16" customFormat="1" x14ac:dyDescent="0.25">
      <c r="A22" s="20">
        <f t="shared" si="2"/>
        <v>5</v>
      </c>
      <c r="B22" s="21">
        <f t="shared" si="3"/>
        <v>42013</v>
      </c>
      <c r="C22" s="26">
        <f t="shared" si="4"/>
        <v>3186354.9290243629</v>
      </c>
      <c r="D22" s="26">
        <f t="shared" si="7"/>
        <v>7976.1323951041322</v>
      </c>
      <c r="E22" s="27"/>
      <c r="F22" s="26">
        <f t="shared" si="0"/>
        <v>7976.1323951041322</v>
      </c>
      <c r="G22" s="26">
        <f t="shared" si="5"/>
        <v>4673.3529590577255</v>
      </c>
      <c r="H22" s="26">
        <f t="shared" si="6"/>
        <v>3302.7794360464072</v>
      </c>
      <c r="I22" s="26">
        <f t="shared" si="1"/>
        <v>3181681.5760653052</v>
      </c>
      <c r="J22" s="26">
        <f>SUM($H$18:$H22)</f>
        <v>16562.238040826098</v>
      </c>
    </row>
    <row r="23" spans="1:10" x14ac:dyDescent="0.25">
      <c r="A23" s="20">
        <f t="shared" si="2"/>
        <v>6</v>
      </c>
      <c r="B23" s="21">
        <f t="shared" si="3"/>
        <v>42013</v>
      </c>
      <c r="C23" s="26">
        <f t="shared" si="4"/>
        <v>3181681.5760653052</v>
      </c>
      <c r="D23" s="26">
        <f t="shared" si="7"/>
        <v>7976.1323951041322</v>
      </c>
      <c r="E23" s="27"/>
      <c r="F23" s="26">
        <f t="shared" si="0"/>
        <v>7976.1323951041322</v>
      </c>
      <c r="G23" s="26">
        <f t="shared" si="5"/>
        <v>4678.1970691441329</v>
      </c>
      <c r="H23" s="26">
        <f t="shared" si="6"/>
        <v>3297.9353259599989</v>
      </c>
      <c r="I23" s="26">
        <f t="shared" si="1"/>
        <v>3177003.3789961608</v>
      </c>
      <c r="J23" s="26">
        <f>SUM($H$18:$H23)</f>
        <v>19860.173366786097</v>
      </c>
    </row>
    <row r="24" spans="1:10" x14ac:dyDescent="0.25">
      <c r="A24" s="20">
        <f t="shared" si="2"/>
        <v>7</v>
      </c>
      <c r="B24" s="21">
        <f t="shared" si="3"/>
        <v>42013</v>
      </c>
      <c r="C24" s="26">
        <f t="shared" si="4"/>
        <v>3177003.3789961608</v>
      </c>
      <c r="D24" s="26">
        <f t="shared" si="7"/>
        <v>7976.1323951041322</v>
      </c>
      <c r="E24" s="27"/>
      <c r="F24" s="26">
        <f t="shared" si="0"/>
        <v>7976.1323951041322</v>
      </c>
      <c r="G24" s="26">
        <f t="shared" si="5"/>
        <v>4683.0462003369576</v>
      </c>
      <c r="H24" s="26">
        <f t="shared" si="6"/>
        <v>3293.0861947671747</v>
      </c>
      <c r="I24" s="26">
        <f t="shared" si="1"/>
        <v>3172320.3327958239</v>
      </c>
      <c r="J24" s="26">
        <f>SUM($H$18:$H24)</f>
        <v>23153.25956155327</v>
      </c>
    </row>
    <row r="25" spans="1:10" x14ac:dyDescent="0.25">
      <c r="A25" s="20">
        <f t="shared" si="2"/>
        <v>8</v>
      </c>
      <c r="B25" s="21">
        <f t="shared" si="3"/>
        <v>42013</v>
      </c>
      <c r="C25" s="26">
        <f t="shared" si="4"/>
        <v>3172320.3327958239</v>
      </c>
      <c r="D25" s="26">
        <f t="shared" si="7"/>
        <v>7976.1323951041322</v>
      </c>
      <c r="E25" s="27"/>
      <c r="F25" s="26">
        <f t="shared" si="0"/>
        <v>7976.1323951041322</v>
      </c>
      <c r="G25" s="26">
        <f t="shared" si="5"/>
        <v>4687.9003578407683</v>
      </c>
      <c r="H25" s="26">
        <f t="shared" si="6"/>
        <v>3288.232037263364</v>
      </c>
      <c r="I25" s="26">
        <f t="shared" si="1"/>
        <v>3167632.4324379833</v>
      </c>
      <c r="J25" s="26">
        <f>SUM($H$18:$H25)</f>
        <v>26441.491598816632</v>
      </c>
    </row>
    <row r="26" spans="1:10" x14ac:dyDescent="0.25">
      <c r="A26" s="20">
        <f t="shared" si="2"/>
        <v>9</v>
      </c>
      <c r="B26" s="21">
        <f t="shared" si="3"/>
        <v>42044</v>
      </c>
      <c r="C26" s="26">
        <f t="shared" si="4"/>
        <v>3167632.4324379833</v>
      </c>
      <c r="D26" s="26">
        <f t="shared" si="7"/>
        <v>7976.1323951041322</v>
      </c>
      <c r="E26" s="27"/>
      <c r="F26" s="26">
        <f t="shared" si="0"/>
        <v>7976.1323951041322</v>
      </c>
      <c r="G26" s="26">
        <f t="shared" si="5"/>
        <v>4692.75954686553</v>
      </c>
      <c r="H26" s="26">
        <f t="shared" si="6"/>
        <v>3283.3728482386023</v>
      </c>
      <c r="I26" s="26">
        <f t="shared" si="1"/>
        <v>3162939.6728911176</v>
      </c>
      <c r="J26" s="26">
        <f>SUM($H$18:$H26)</f>
        <v>29724.864447055235</v>
      </c>
    </row>
    <row r="27" spans="1:10" x14ac:dyDescent="0.25">
      <c r="A27" s="20">
        <f t="shared" si="2"/>
        <v>10</v>
      </c>
      <c r="B27" s="21">
        <f t="shared" si="3"/>
        <v>42044</v>
      </c>
      <c r="C27" s="26">
        <f t="shared" si="4"/>
        <v>3162939.6728911176</v>
      </c>
      <c r="D27" s="26">
        <f t="shared" si="7"/>
        <v>7976.1323951041322</v>
      </c>
      <c r="E27" s="27"/>
      <c r="F27" s="26">
        <f t="shared" si="0"/>
        <v>7976.1323951041322</v>
      </c>
      <c r="G27" s="26">
        <f t="shared" si="5"/>
        <v>4697.6237726266081</v>
      </c>
      <c r="H27" s="26">
        <f t="shared" si="6"/>
        <v>3278.5086224775241</v>
      </c>
      <c r="I27" s="26">
        <f t="shared" si="1"/>
        <v>3158242.0491184909</v>
      </c>
      <c r="J27" s="26">
        <f>SUM($H$18:$H27)</f>
        <v>33003.373069532761</v>
      </c>
    </row>
    <row r="28" spans="1:10" x14ac:dyDescent="0.25">
      <c r="A28" s="20">
        <f t="shared" si="2"/>
        <v>11</v>
      </c>
      <c r="B28" s="21">
        <f t="shared" si="3"/>
        <v>42044</v>
      </c>
      <c r="C28" s="26">
        <f t="shared" si="4"/>
        <v>3158242.0491184909</v>
      </c>
      <c r="D28" s="26">
        <f t="shared" si="7"/>
        <v>7976.1323951041322</v>
      </c>
      <c r="E28" s="27"/>
      <c r="F28" s="26">
        <f t="shared" si="0"/>
        <v>7976.1323951041322</v>
      </c>
      <c r="G28" s="26">
        <f t="shared" si="5"/>
        <v>4702.4930403447734</v>
      </c>
      <c r="H28" s="26">
        <f t="shared" si="6"/>
        <v>3273.6393547593589</v>
      </c>
      <c r="I28" s="26">
        <f t="shared" si="1"/>
        <v>3153539.5560781462</v>
      </c>
      <c r="J28" s="26">
        <f>SUM($H$18:$H28)</f>
        <v>36277.012424292123</v>
      </c>
    </row>
    <row r="29" spans="1:10" x14ac:dyDescent="0.25">
      <c r="A29" s="20">
        <f t="shared" si="2"/>
        <v>12</v>
      </c>
      <c r="B29" s="21">
        <f t="shared" si="3"/>
        <v>42044</v>
      </c>
      <c r="C29" s="26">
        <f t="shared" si="4"/>
        <v>3153539.5560781462</v>
      </c>
      <c r="D29" s="26">
        <f t="shared" si="7"/>
        <v>7976.1323951041322</v>
      </c>
      <c r="E29" s="27"/>
      <c r="F29" s="26">
        <f t="shared" si="0"/>
        <v>7976.1323951041322</v>
      </c>
      <c r="G29" s="26">
        <f t="shared" si="5"/>
        <v>4707.3673552462078</v>
      </c>
      <c r="H29" s="26">
        <f t="shared" si="6"/>
        <v>3268.7650398579249</v>
      </c>
      <c r="I29" s="26">
        <f t="shared" si="1"/>
        <v>3148832.1887229001</v>
      </c>
      <c r="J29" s="26">
        <f>SUM($H$18:$H29)</f>
        <v>39545.777464150051</v>
      </c>
    </row>
    <row r="30" spans="1:10" x14ac:dyDescent="0.25">
      <c r="A30" s="20">
        <f t="shared" si="2"/>
        <v>13</v>
      </c>
      <c r="B30" s="21">
        <f t="shared" si="3"/>
        <v>42072</v>
      </c>
      <c r="C30" s="26">
        <f t="shared" si="4"/>
        <v>3148832.1887229001</v>
      </c>
      <c r="D30" s="26">
        <f t="shared" si="7"/>
        <v>7976.1323951041322</v>
      </c>
      <c r="E30" s="27"/>
      <c r="F30" s="26">
        <f t="shared" si="0"/>
        <v>7976.1323951041322</v>
      </c>
      <c r="G30" s="26">
        <f t="shared" si="5"/>
        <v>4712.2467225625105</v>
      </c>
      <c r="H30" s="26">
        <f t="shared" si="6"/>
        <v>3263.8856725416217</v>
      </c>
      <c r="I30" s="26">
        <f t="shared" si="1"/>
        <v>3144119.9420003374</v>
      </c>
      <c r="J30" s="26">
        <f>SUM($H$18:$H30)</f>
        <v>42809.66313669167</v>
      </c>
    </row>
    <row r="31" spans="1:10" x14ac:dyDescent="0.25">
      <c r="A31" s="20">
        <f t="shared" si="2"/>
        <v>14</v>
      </c>
      <c r="B31" s="21">
        <f t="shared" si="3"/>
        <v>42072</v>
      </c>
      <c r="C31" s="26">
        <f t="shared" si="4"/>
        <v>3144119.9420003374</v>
      </c>
      <c r="D31" s="26">
        <f t="shared" si="7"/>
        <v>7976.1323951041322</v>
      </c>
      <c r="E31" s="27"/>
      <c r="F31" s="26">
        <f t="shared" si="0"/>
        <v>7976.1323951041322</v>
      </c>
      <c r="G31" s="26">
        <f t="shared" si="5"/>
        <v>4717.1311475307057</v>
      </c>
      <c r="H31" s="26">
        <f t="shared" si="6"/>
        <v>3259.0012475734266</v>
      </c>
      <c r="I31" s="26">
        <f t="shared" si="1"/>
        <v>3139402.8108528065</v>
      </c>
      <c r="J31" s="26">
        <f>SUM($H$18:$H31)</f>
        <v>46068.664384265096</v>
      </c>
    </row>
    <row r="32" spans="1:10" x14ac:dyDescent="0.25">
      <c r="A32" s="20">
        <f t="shared" si="2"/>
        <v>15</v>
      </c>
      <c r="B32" s="21">
        <f t="shared" si="3"/>
        <v>42072</v>
      </c>
      <c r="C32" s="26">
        <f t="shared" si="4"/>
        <v>3139402.8108528065</v>
      </c>
      <c r="D32" s="26">
        <f t="shared" si="7"/>
        <v>7976.1323951041322</v>
      </c>
      <c r="E32" s="27"/>
      <c r="F32" s="26">
        <f t="shared" si="0"/>
        <v>7976.1323951041322</v>
      </c>
      <c r="G32" s="26">
        <f t="shared" si="5"/>
        <v>4722.0206353932426</v>
      </c>
      <c r="H32" s="26">
        <f t="shared" si="6"/>
        <v>3254.1117597108901</v>
      </c>
      <c r="I32" s="26">
        <f t="shared" si="1"/>
        <v>3134680.7902174131</v>
      </c>
      <c r="J32" s="26">
        <f>SUM($H$18:$H32)</f>
        <v>49322.776143975985</v>
      </c>
    </row>
    <row r="33" spans="1:10" x14ac:dyDescent="0.25">
      <c r="A33" s="20">
        <f t="shared" si="2"/>
        <v>16</v>
      </c>
      <c r="B33" s="21">
        <f t="shared" si="3"/>
        <v>42072</v>
      </c>
      <c r="C33" s="26">
        <f t="shared" si="4"/>
        <v>3134680.7902174131</v>
      </c>
      <c r="D33" s="26">
        <f t="shared" si="7"/>
        <v>7976.1323951041322</v>
      </c>
      <c r="E33" s="27"/>
      <c r="F33" s="26">
        <f t="shared" si="0"/>
        <v>7976.1323951041322</v>
      </c>
      <c r="G33" s="26">
        <f t="shared" si="5"/>
        <v>4726.9151913980058</v>
      </c>
      <c r="H33" s="26">
        <f t="shared" si="6"/>
        <v>3249.2172037061264</v>
      </c>
      <c r="I33" s="26">
        <f t="shared" si="1"/>
        <v>3129953.8750260151</v>
      </c>
      <c r="J33" s="26">
        <f>SUM($H$18:$H33)</f>
        <v>52571.99334768211</v>
      </c>
    </row>
    <row r="34" spans="1:10" x14ac:dyDescent="0.25">
      <c r="A34" s="20">
        <f t="shared" si="2"/>
        <v>17</v>
      </c>
      <c r="B34" s="21">
        <f t="shared" si="3"/>
        <v>42072</v>
      </c>
      <c r="C34" s="26">
        <f t="shared" si="4"/>
        <v>3129953.8750260151</v>
      </c>
      <c r="D34" s="26">
        <f t="shared" si="7"/>
        <v>7976.1323951041322</v>
      </c>
      <c r="E34" s="27"/>
      <c r="F34" s="26">
        <f t="shared" si="0"/>
        <v>7976.1323951041322</v>
      </c>
      <c r="G34" s="26">
        <f t="shared" si="5"/>
        <v>4731.8148207983204</v>
      </c>
      <c r="H34" s="26">
        <f t="shared" si="6"/>
        <v>3244.3175743058118</v>
      </c>
      <c r="I34" s="26">
        <f t="shared" si="1"/>
        <v>3125222.060205217</v>
      </c>
      <c r="J34" s="26">
        <f>SUM($H$18:$H34)</f>
        <v>55816.310921987919</v>
      </c>
    </row>
    <row r="35" spans="1:10" x14ac:dyDescent="0.25">
      <c r="A35" s="20">
        <f t="shared" si="2"/>
        <v>18</v>
      </c>
      <c r="B35" s="21">
        <f t="shared" si="3"/>
        <v>42103</v>
      </c>
      <c r="C35" s="26">
        <f t="shared" si="4"/>
        <v>3125222.060205217</v>
      </c>
      <c r="D35" s="26">
        <f t="shared" si="7"/>
        <v>7976.1323951041322</v>
      </c>
      <c r="E35" s="27"/>
      <c r="F35" s="26">
        <f t="shared" si="0"/>
        <v>7976.1323951041322</v>
      </c>
      <c r="G35" s="26">
        <f t="shared" si="5"/>
        <v>4736.7195288529547</v>
      </c>
      <c r="H35" s="26">
        <f t="shared" si="6"/>
        <v>3239.4128662511771</v>
      </c>
      <c r="I35" s="26">
        <f t="shared" si="1"/>
        <v>3120485.340676364</v>
      </c>
      <c r="J35" s="26">
        <f>SUM($H$18:$H35)</f>
        <v>59055.723788239098</v>
      </c>
    </row>
    <row r="36" spans="1:10" x14ac:dyDescent="0.25">
      <c r="A36" s="20">
        <f t="shared" si="2"/>
        <v>19</v>
      </c>
      <c r="B36" s="21">
        <f t="shared" si="3"/>
        <v>42103</v>
      </c>
      <c r="C36" s="26">
        <f t="shared" si="4"/>
        <v>3120485.340676364</v>
      </c>
      <c r="D36" s="26">
        <f t="shared" si="7"/>
        <v>7976.1323951041322</v>
      </c>
      <c r="E36" s="27"/>
      <c r="F36" s="26">
        <f t="shared" si="0"/>
        <v>7976.1323951041322</v>
      </c>
      <c r="G36" s="26">
        <f t="shared" si="5"/>
        <v>4741.6293208261322</v>
      </c>
      <c r="H36" s="26">
        <f t="shared" si="6"/>
        <v>3234.5030742780004</v>
      </c>
      <c r="I36" s="26">
        <f t="shared" si="1"/>
        <v>3115743.7113555381</v>
      </c>
      <c r="J36" s="26">
        <f>SUM($H$18:$H36)</f>
        <v>62290.226862517098</v>
      </c>
    </row>
    <row r="37" spans="1:10" x14ac:dyDescent="0.25">
      <c r="A37" s="20">
        <f t="shared" si="2"/>
        <v>20</v>
      </c>
      <c r="B37" s="21">
        <f t="shared" si="3"/>
        <v>42103</v>
      </c>
      <c r="C37" s="26">
        <f t="shared" si="4"/>
        <v>3115743.7113555381</v>
      </c>
      <c r="D37" s="26">
        <f t="shared" si="7"/>
        <v>7976.1323951041322</v>
      </c>
      <c r="E37" s="27"/>
      <c r="F37" s="26">
        <f t="shared" si="0"/>
        <v>7976.1323951041322</v>
      </c>
      <c r="G37" s="26">
        <f t="shared" si="5"/>
        <v>4746.5442019875263</v>
      </c>
      <c r="H37" s="26">
        <f t="shared" si="6"/>
        <v>3229.5881931166059</v>
      </c>
      <c r="I37" s="26">
        <f t="shared" si="1"/>
        <v>3110997.1671535508</v>
      </c>
      <c r="J37" s="26">
        <f>SUM($H$18:$H37)</f>
        <v>65519.815055633706</v>
      </c>
    </row>
    <row r="38" spans="1:10" x14ac:dyDescent="0.25">
      <c r="A38" s="20">
        <f t="shared" si="2"/>
        <v>21</v>
      </c>
      <c r="B38" s="21">
        <f t="shared" si="3"/>
        <v>42103</v>
      </c>
      <c r="C38" s="26">
        <f t="shared" si="4"/>
        <v>3110997.1671535508</v>
      </c>
      <c r="D38" s="26">
        <f t="shared" si="7"/>
        <v>7976.1323951041322</v>
      </c>
      <c r="E38" s="27"/>
      <c r="F38" s="26">
        <f t="shared" si="0"/>
        <v>7976.1323951041322</v>
      </c>
      <c r="G38" s="26">
        <f t="shared" si="5"/>
        <v>4751.4641776122789</v>
      </c>
      <c r="H38" s="26">
        <f t="shared" si="6"/>
        <v>3224.6682174918537</v>
      </c>
      <c r="I38" s="26">
        <f t="shared" si="1"/>
        <v>3106245.7029759386</v>
      </c>
      <c r="J38" s="26">
        <f>SUM($H$18:$H38)</f>
        <v>68744.483273125559</v>
      </c>
    </row>
    <row r="39" spans="1:10" x14ac:dyDescent="0.25">
      <c r="A39" s="20">
        <f t="shared" si="2"/>
        <v>22</v>
      </c>
      <c r="B39" s="21">
        <f t="shared" si="3"/>
        <v>42133</v>
      </c>
      <c r="C39" s="26">
        <f t="shared" si="4"/>
        <v>3106245.7029759386</v>
      </c>
      <c r="D39" s="26">
        <f t="shared" si="7"/>
        <v>7976.1323951041322</v>
      </c>
      <c r="E39" s="27"/>
      <c r="F39" s="26">
        <f t="shared" si="0"/>
        <v>7976.1323951041322</v>
      </c>
      <c r="G39" s="26">
        <f t="shared" si="5"/>
        <v>4756.3892529809955</v>
      </c>
      <c r="H39" s="26">
        <f t="shared" si="6"/>
        <v>3219.7431421231367</v>
      </c>
      <c r="I39" s="26">
        <f t="shared" si="1"/>
        <v>3101489.3137229574</v>
      </c>
      <c r="J39" s="26">
        <f>SUM($H$18:$H39)</f>
        <v>71964.22641524869</v>
      </c>
    </row>
    <row r="40" spans="1:10" x14ac:dyDescent="0.25">
      <c r="A40" s="20">
        <f t="shared" si="2"/>
        <v>23</v>
      </c>
      <c r="B40" s="21">
        <f t="shared" si="3"/>
        <v>42133</v>
      </c>
      <c r="C40" s="26">
        <f t="shared" si="4"/>
        <v>3101489.3137229574</v>
      </c>
      <c r="D40" s="26">
        <f t="shared" si="7"/>
        <v>7976.1323951041322</v>
      </c>
      <c r="E40" s="27"/>
      <c r="F40" s="26">
        <f t="shared" si="0"/>
        <v>7976.1323951041322</v>
      </c>
      <c r="G40" s="26">
        <f t="shared" si="5"/>
        <v>4761.3194333797583</v>
      </c>
      <c r="H40" s="26">
        <f t="shared" si="6"/>
        <v>3214.8129617243735</v>
      </c>
      <c r="I40" s="26">
        <f t="shared" si="1"/>
        <v>3096727.9942895775</v>
      </c>
      <c r="J40" s="26">
        <f>SUM($H$18:$H40)</f>
        <v>75179.039376973058</v>
      </c>
    </row>
    <row r="41" spans="1:10" x14ac:dyDescent="0.25">
      <c r="A41" s="20">
        <f t="shared" si="2"/>
        <v>24</v>
      </c>
      <c r="B41" s="21">
        <f t="shared" si="3"/>
        <v>42133</v>
      </c>
      <c r="C41" s="26">
        <f t="shared" si="4"/>
        <v>3096727.9942895775</v>
      </c>
      <c r="D41" s="26">
        <f t="shared" si="7"/>
        <v>7976.1323951041322</v>
      </c>
      <c r="E41" s="27"/>
      <c r="F41" s="26">
        <f t="shared" si="0"/>
        <v>7976.1323951041322</v>
      </c>
      <c r="G41" s="26">
        <f t="shared" si="5"/>
        <v>4766.2547241001284</v>
      </c>
      <c r="H41" s="26">
        <f t="shared" si="6"/>
        <v>3209.8776710040042</v>
      </c>
      <c r="I41" s="26">
        <f t="shared" si="1"/>
        <v>3091961.7395654772</v>
      </c>
      <c r="J41" s="26">
        <f>SUM($H$18:$H41)</f>
        <v>78388.917047977069</v>
      </c>
    </row>
    <row r="42" spans="1:10" x14ac:dyDescent="0.25">
      <c r="A42" s="20">
        <f t="shared" si="2"/>
        <v>25</v>
      </c>
      <c r="B42" s="21">
        <f t="shared" si="3"/>
        <v>42133</v>
      </c>
      <c r="C42" s="26">
        <f t="shared" si="4"/>
        <v>3091961.7395654772</v>
      </c>
      <c r="D42" s="26">
        <f t="shared" si="7"/>
        <v>7976.1323951041322</v>
      </c>
      <c r="E42" s="27"/>
      <c r="F42" s="26">
        <f t="shared" si="0"/>
        <v>7976.1323951041322</v>
      </c>
      <c r="G42" s="26">
        <f t="shared" si="5"/>
        <v>4771.1951304391469</v>
      </c>
      <c r="H42" s="26">
        <f t="shared" si="6"/>
        <v>3204.9372646649854</v>
      </c>
      <c r="I42" s="26">
        <f t="shared" si="1"/>
        <v>3087190.5444350382</v>
      </c>
      <c r="J42" s="26">
        <f>SUM($H$18:$H42)</f>
        <v>81593.854312642055</v>
      </c>
    </row>
    <row r="43" spans="1:10" x14ac:dyDescent="0.25">
      <c r="A43" s="20">
        <f t="shared" si="2"/>
        <v>26</v>
      </c>
      <c r="B43" s="21">
        <f t="shared" si="3"/>
        <v>42164</v>
      </c>
      <c r="C43" s="26">
        <f t="shared" si="4"/>
        <v>3087190.5444350382</v>
      </c>
      <c r="D43" s="26">
        <f t="shared" si="7"/>
        <v>7976.1323951041322</v>
      </c>
      <c r="E43" s="27"/>
      <c r="F43" s="26">
        <f t="shared" si="0"/>
        <v>7976.1323951041322</v>
      </c>
      <c r="G43" s="26">
        <f t="shared" si="5"/>
        <v>4776.1406576993522</v>
      </c>
      <c r="H43" s="26">
        <f t="shared" si="6"/>
        <v>3199.99173740478</v>
      </c>
      <c r="I43" s="26">
        <f t="shared" si="1"/>
        <v>3082414.403777339</v>
      </c>
      <c r="J43" s="26">
        <f>SUM($H$18:$H43)</f>
        <v>84793.846050046835</v>
      </c>
    </row>
    <row r="44" spans="1:10" x14ac:dyDescent="0.25">
      <c r="A44" s="20">
        <f t="shared" si="2"/>
        <v>27</v>
      </c>
      <c r="B44" s="21">
        <f t="shared" si="3"/>
        <v>42164</v>
      </c>
      <c r="C44" s="26">
        <f t="shared" si="4"/>
        <v>3082414.403777339</v>
      </c>
      <c r="D44" s="26">
        <f t="shared" si="7"/>
        <v>7976.1323951041322</v>
      </c>
      <c r="E44" s="27"/>
      <c r="F44" s="26">
        <f t="shared" si="0"/>
        <v>7976.1323951041322</v>
      </c>
      <c r="G44" s="26">
        <f t="shared" si="5"/>
        <v>4781.0913111887749</v>
      </c>
      <c r="H44" s="26">
        <f t="shared" si="6"/>
        <v>3195.0410839153574</v>
      </c>
      <c r="I44" s="26">
        <f t="shared" si="1"/>
        <v>3077633.3124661501</v>
      </c>
      <c r="J44" s="26">
        <f>SUM($H$18:$H44)</f>
        <v>87988.887133962198</v>
      </c>
    </row>
    <row r="45" spans="1:10" x14ac:dyDescent="0.25">
      <c r="A45" s="20">
        <f t="shared" si="2"/>
        <v>28</v>
      </c>
      <c r="B45" s="21">
        <f t="shared" si="3"/>
        <v>42164</v>
      </c>
      <c r="C45" s="26">
        <f t="shared" si="4"/>
        <v>3077633.3124661501</v>
      </c>
      <c r="D45" s="26">
        <f t="shared" si="7"/>
        <v>7976.1323951041322</v>
      </c>
      <c r="E45" s="27"/>
      <c r="F45" s="26">
        <f t="shared" si="0"/>
        <v>7976.1323951041322</v>
      </c>
      <c r="G45" s="26">
        <f t="shared" si="5"/>
        <v>4786.0470962209492</v>
      </c>
      <c r="H45" s="26">
        <f t="shared" si="6"/>
        <v>3190.085298883183</v>
      </c>
      <c r="I45" s="26">
        <f t="shared" si="1"/>
        <v>3072847.2653699294</v>
      </c>
      <c r="J45" s="26">
        <f>SUM($H$18:$H45)</f>
        <v>91178.972432845389</v>
      </c>
    </row>
    <row r="46" spans="1:10" x14ac:dyDescent="0.25">
      <c r="A46" s="20">
        <f t="shared" si="2"/>
        <v>29</v>
      </c>
      <c r="B46" s="21">
        <f t="shared" si="3"/>
        <v>42164</v>
      </c>
      <c r="C46" s="26">
        <f t="shared" si="4"/>
        <v>3072847.2653699294</v>
      </c>
      <c r="D46" s="26">
        <f t="shared" si="7"/>
        <v>7976.1323951041322</v>
      </c>
      <c r="E46" s="27"/>
      <c r="F46" s="26">
        <f t="shared" si="0"/>
        <v>7976.1323951041322</v>
      </c>
      <c r="G46" s="26">
        <f t="shared" si="5"/>
        <v>4791.0080181149169</v>
      </c>
      <c r="H46" s="26">
        <f t="shared" si="6"/>
        <v>3185.1243769892153</v>
      </c>
      <c r="I46" s="26">
        <f t="shared" si="1"/>
        <v>3068056.2573518143</v>
      </c>
      <c r="J46" s="26">
        <f>SUM($H$18:$H46)</f>
        <v>94364.096809834606</v>
      </c>
    </row>
    <row r="47" spans="1:10" x14ac:dyDescent="0.25">
      <c r="A47" s="20">
        <f t="shared" si="2"/>
        <v>30</v>
      </c>
      <c r="B47" s="21">
        <f t="shared" si="3"/>
        <v>42164</v>
      </c>
      <c r="C47" s="26">
        <f t="shared" si="4"/>
        <v>3068056.2573518143</v>
      </c>
      <c r="D47" s="26">
        <f t="shared" si="7"/>
        <v>7976.1323951041322</v>
      </c>
      <c r="E47" s="27"/>
      <c r="F47" s="26">
        <f t="shared" si="0"/>
        <v>7976.1323951041322</v>
      </c>
      <c r="G47" s="26">
        <f t="shared" si="5"/>
        <v>4795.9740821952328</v>
      </c>
      <c r="H47" s="26">
        <f t="shared" si="6"/>
        <v>3180.1583129088999</v>
      </c>
      <c r="I47" s="26">
        <f t="shared" si="1"/>
        <v>3063260.2832696191</v>
      </c>
      <c r="J47" s="26">
        <f>SUM($H$18:$H47)</f>
        <v>97544.255122743503</v>
      </c>
    </row>
    <row r="48" spans="1:10" x14ac:dyDescent="0.25">
      <c r="A48" s="20">
        <f t="shared" si="2"/>
        <v>31</v>
      </c>
      <c r="B48" s="21">
        <f t="shared" si="3"/>
        <v>42194</v>
      </c>
      <c r="C48" s="26">
        <f t="shared" si="4"/>
        <v>3063260.2832696191</v>
      </c>
      <c r="D48" s="26">
        <f t="shared" si="7"/>
        <v>7976.1323951041322</v>
      </c>
      <c r="E48" s="27"/>
      <c r="F48" s="26">
        <f t="shared" si="0"/>
        <v>7976.1323951041322</v>
      </c>
      <c r="G48" s="26">
        <f t="shared" si="5"/>
        <v>4800.9452937919687</v>
      </c>
      <c r="H48" s="26">
        <f t="shared" si="6"/>
        <v>3175.1871013121631</v>
      </c>
      <c r="I48" s="26">
        <f t="shared" si="1"/>
        <v>3058459.337975827</v>
      </c>
      <c r="J48" s="26">
        <f>SUM($H$18:$H48)</f>
        <v>100719.44222405566</v>
      </c>
    </row>
    <row r="49" spans="1:10" x14ac:dyDescent="0.25">
      <c r="A49" s="20">
        <f t="shared" si="2"/>
        <v>32</v>
      </c>
      <c r="B49" s="21">
        <f t="shared" si="3"/>
        <v>42194</v>
      </c>
      <c r="C49" s="26">
        <f t="shared" si="4"/>
        <v>3058459.337975827</v>
      </c>
      <c r="D49" s="26">
        <f t="shared" si="7"/>
        <v>7976.1323951041322</v>
      </c>
      <c r="E49" s="27"/>
      <c r="F49" s="26">
        <f t="shared" si="0"/>
        <v>7976.1323951041322</v>
      </c>
      <c r="G49" s="26">
        <f t="shared" si="5"/>
        <v>4805.9216582407262</v>
      </c>
      <c r="H49" s="26">
        <f t="shared" si="6"/>
        <v>3170.2107368634056</v>
      </c>
      <c r="I49" s="26">
        <f t="shared" si="1"/>
        <v>3053653.4163175863</v>
      </c>
      <c r="J49" s="26">
        <f>SUM($H$18:$H49)</f>
        <v>103889.65296091906</v>
      </c>
    </row>
    <row r="50" spans="1:10" x14ac:dyDescent="0.25">
      <c r="A50" s="20">
        <f t="shared" si="2"/>
        <v>33</v>
      </c>
      <c r="B50" s="21">
        <f t="shared" si="3"/>
        <v>42194</v>
      </c>
      <c r="C50" s="26">
        <f t="shared" si="4"/>
        <v>3053653.4163175863</v>
      </c>
      <c r="D50" s="26">
        <f t="shared" si="7"/>
        <v>7976.1323951041322</v>
      </c>
      <c r="E50" s="27"/>
      <c r="F50" s="26">
        <f t="shared" si="0"/>
        <v>7976.1323951041322</v>
      </c>
      <c r="G50" s="26">
        <f t="shared" si="5"/>
        <v>4810.9031808826339</v>
      </c>
      <c r="H50" s="26">
        <f t="shared" si="6"/>
        <v>3165.2292142214983</v>
      </c>
      <c r="I50" s="26">
        <f t="shared" si="1"/>
        <v>3048842.5131367035</v>
      </c>
      <c r="J50" s="26">
        <f>SUM($H$18:$H50)</f>
        <v>107054.88217514056</v>
      </c>
    </row>
    <row r="51" spans="1:10" x14ac:dyDescent="0.25">
      <c r="A51" s="20">
        <f t="shared" si="2"/>
        <v>34</v>
      </c>
      <c r="B51" s="21">
        <f t="shared" si="3"/>
        <v>42194</v>
      </c>
      <c r="C51" s="26">
        <f t="shared" si="4"/>
        <v>3048842.5131367035</v>
      </c>
      <c r="D51" s="26">
        <f t="shared" si="7"/>
        <v>7976.1323951041322</v>
      </c>
      <c r="E51" s="27"/>
      <c r="F51" s="26">
        <f t="shared" si="0"/>
        <v>7976.1323951041322</v>
      </c>
      <c r="G51" s="26">
        <f t="shared" si="5"/>
        <v>4815.8898670643566</v>
      </c>
      <c r="H51" s="26">
        <f t="shared" si="6"/>
        <v>3160.2425280397756</v>
      </c>
      <c r="I51" s="26">
        <f t="shared" si="1"/>
        <v>3044026.623269639</v>
      </c>
      <c r="J51" s="26">
        <f>SUM($H$18:$H51)</f>
        <v>110215.12470318034</v>
      </c>
    </row>
    <row r="52" spans="1:10" x14ac:dyDescent="0.25">
      <c r="A52" s="20">
        <f t="shared" si="2"/>
        <v>35</v>
      </c>
      <c r="B52" s="21">
        <f t="shared" si="3"/>
        <v>42225</v>
      </c>
      <c r="C52" s="26">
        <f t="shared" si="4"/>
        <v>3044026.623269639</v>
      </c>
      <c r="D52" s="26">
        <f t="shared" si="7"/>
        <v>7976.1323951041322</v>
      </c>
      <c r="E52" s="27"/>
      <c r="F52" s="26">
        <f t="shared" si="0"/>
        <v>7976.1323951041322</v>
      </c>
      <c r="G52" s="26">
        <f t="shared" si="5"/>
        <v>4820.8817221381023</v>
      </c>
      <c r="H52" s="26">
        <f t="shared" si="6"/>
        <v>3155.2506729660299</v>
      </c>
      <c r="I52" s="26">
        <f t="shared" si="1"/>
        <v>3039205.7415475007</v>
      </c>
      <c r="J52" s="26">
        <f>SUM($H$18:$H52)</f>
        <v>113370.37537614636</v>
      </c>
    </row>
    <row r="53" spans="1:10" x14ac:dyDescent="0.25">
      <c r="A53" s="20">
        <f t="shared" si="2"/>
        <v>36</v>
      </c>
      <c r="B53" s="21">
        <f t="shared" si="3"/>
        <v>42225</v>
      </c>
      <c r="C53" s="26">
        <f t="shared" si="4"/>
        <v>3039205.7415475007</v>
      </c>
      <c r="D53" s="26">
        <f t="shared" si="7"/>
        <v>7976.1323951041322</v>
      </c>
      <c r="E53" s="27"/>
      <c r="F53" s="26">
        <f t="shared" si="0"/>
        <v>7976.1323951041322</v>
      </c>
      <c r="G53" s="26">
        <f t="shared" si="5"/>
        <v>4825.8787514616261</v>
      </c>
      <c r="H53" s="26">
        <f t="shared" si="6"/>
        <v>3150.2536436425062</v>
      </c>
      <c r="I53" s="26">
        <f t="shared" si="1"/>
        <v>3034379.8627960393</v>
      </c>
      <c r="J53" s="26">
        <f>SUM($H$18:$H53)</f>
        <v>116520.62901978886</v>
      </c>
    </row>
    <row r="54" spans="1:10" x14ac:dyDescent="0.25">
      <c r="A54" s="20">
        <f t="shared" si="2"/>
        <v>37</v>
      </c>
      <c r="B54" s="21">
        <f t="shared" si="3"/>
        <v>42225</v>
      </c>
      <c r="C54" s="26">
        <f t="shared" si="4"/>
        <v>3034379.8627960393</v>
      </c>
      <c r="D54" s="26">
        <f t="shared" si="7"/>
        <v>7976.1323951041322</v>
      </c>
      <c r="E54" s="27"/>
      <c r="F54" s="26">
        <f t="shared" si="0"/>
        <v>7976.1323951041322</v>
      </c>
      <c r="G54" s="26">
        <f t="shared" si="5"/>
        <v>4830.8809603982372</v>
      </c>
      <c r="H54" s="26">
        <f t="shared" si="6"/>
        <v>3145.2514347058946</v>
      </c>
      <c r="I54" s="26">
        <f t="shared" si="1"/>
        <v>3029548.981835641</v>
      </c>
      <c r="J54" s="26">
        <f>SUM($H$18:$H54)</f>
        <v>119665.88045449475</v>
      </c>
    </row>
    <row r="55" spans="1:10" x14ac:dyDescent="0.25">
      <c r="A55" s="20">
        <f t="shared" si="2"/>
        <v>38</v>
      </c>
      <c r="B55" s="21">
        <f t="shared" si="3"/>
        <v>42225</v>
      </c>
      <c r="C55" s="26">
        <f t="shared" si="4"/>
        <v>3029548.981835641</v>
      </c>
      <c r="D55" s="26">
        <f t="shared" si="7"/>
        <v>7976.1323951041322</v>
      </c>
      <c r="E55" s="27"/>
      <c r="F55" s="26">
        <f t="shared" si="0"/>
        <v>7976.1323951041322</v>
      </c>
      <c r="G55" s="26">
        <f t="shared" si="5"/>
        <v>4835.888354316804</v>
      </c>
      <c r="H55" s="26">
        <f t="shared" si="6"/>
        <v>3140.2440407873282</v>
      </c>
      <c r="I55" s="26">
        <f t="shared" si="1"/>
        <v>3024713.0934813241</v>
      </c>
      <c r="J55" s="26">
        <f>SUM($H$18:$H55)</f>
        <v>122806.12449528207</v>
      </c>
    </row>
    <row r="56" spans="1:10" x14ac:dyDescent="0.25">
      <c r="A56" s="20">
        <f t="shared" si="2"/>
        <v>39</v>
      </c>
      <c r="B56" s="21">
        <f t="shared" si="3"/>
        <v>42256</v>
      </c>
      <c r="C56" s="26">
        <f t="shared" si="4"/>
        <v>3024713.0934813241</v>
      </c>
      <c r="D56" s="26">
        <f t="shared" si="7"/>
        <v>7976.1323951041322</v>
      </c>
      <c r="E56" s="27"/>
      <c r="F56" s="26">
        <f t="shared" si="0"/>
        <v>7976.1323951041322</v>
      </c>
      <c r="G56" s="26">
        <f t="shared" si="5"/>
        <v>4840.9009385917598</v>
      </c>
      <c r="H56" s="26">
        <f t="shared" si="6"/>
        <v>3135.2314565123725</v>
      </c>
      <c r="I56" s="26">
        <f t="shared" si="1"/>
        <v>3019872.1925427322</v>
      </c>
      <c r="J56" s="26">
        <f>SUM($H$18:$H56)</f>
        <v>125941.35595179444</v>
      </c>
    </row>
    <row r="57" spans="1:10" x14ac:dyDescent="0.25">
      <c r="A57" s="20">
        <f t="shared" si="2"/>
        <v>40</v>
      </c>
      <c r="B57" s="21">
        <f t="shared" si="3"/>
        <v>42256</v>
      </c>
      <c r="C57" s="26">
        <f t="shared" si="4"/>
        <v>3019872.1925427322</v>
      </c>
      <c r="D57" s="26">
        <f t="shared" si="7"/>
        <v>7976.1323951041322</v>
      </c>
      <c r="E57" s="27"/>
      <c r="F57" s="26">
        <f t="shared" si="0"/>
        <v>7976.1323951041322</v>
      </c>
      <c r="G57" s="26">
        <f t="shared" si="5"/>
        <v>4845.9187186031077</v>
      </c>
      <c r="H57" s="26">
        <f t="shared" si="6"/>
        <v>3130.2136765010246</v>
      </c>
      <c r="I57" s="26">
        <f t="shared" si="1"/>
        <v>3015026.2738241293</v>
      </c>
      <c r="J57" s="26">
        <f>SUM($H$18:$H57)</f>
        <v>129071.56962829546</v>
      </c>
    </row>
    <row r="58" spans="1:10" x14ac:dyDescent="0.25">
      <c r="A58" s="20">
        <f t="shared" si="2"/>
        <v>41</v>
      </c>
      <c r="B58" s="21">
        <f t="shared" si="3"/>
        <v>42256</v>
      </c>
      <c r="C58" s="26">
        <f t="shared" si="4"/>
        <v>3015026.2738241293</v>
      </c>
      <c r="D58" s="26">
        <f t="shared" si="7"/>
        <v>7976.1323951041322</v>
      </c>
      <c r="E58" s="27"/>
      <c r="F58" s="26">
        <f t="shared" si="0"/>
        <v>7976.1323951041322</v>
      </c>
      <c r="G58" s="26">
        <f t="shared" si="5"/>
        <v>4850.9416997364297</v>
      </c>
      <c r="H58" s="26">
        <f t="shared" si="6"/>
        <v>3125.190695367703</v>
      </c>
      <c r="I58" s="26">
        <f t="shared" si="1"/>
        <v>3010175.332124393</v>
      </c>
      <c r="J58" s="26">
        <f>SUM($H$18:$H58)</f>
        <v>132196.76032366315</v>
      </c>
    </row>
    <row r="59" spans="1:10" x14ac:dyDescent="0.25">
      <c r="A59" s="20">
        <f t="shared" si="2"/>
        <v>42</v>
      </c>
      <c r="B59" s="21">
        <f t="shared" si="3"/>
        <v>42256</v>
      </c>
      <c r="C59" s="26">
        <f t="shared" si="4"/>
        <v>3010175.332124393</v>
      </c>
      <c r="D59" s="26">
        <f t="shared" si="7"/>
        <v>7976.1323951041322</v>
      </c>
      <c r="E59" s="27"/>
      <c r="F59" s="26">
        <f t="shared" si="0"/>
        <v>7976.1323951041322</v>
      </c>
      <c r="G59" s="26">
        <f t="shared" si="5"/>
        <v>4855.9698873828866</v>
      </c>
      <c r="H59" s="26">
        <f t="shared" si="6"/>
        <v>3120.1625077212457</v>
      </c>
      <c r="I59" s="26">
        <f t="shared" si="1"/>
        <v>3005319.3622370102</v>
      </c>
      <c r="J59" s="26">
        <f>SUM($H$18:$H59)</f>
        <v>135316.92283138441</v>
      </c>
    </row>
    <row r="60" spans="1:10" x14ac:dyDescent="0.25">
      <c r="A60" s="20">
        <f t="shared" si="2"/>
        <v>43</v>
      </c>
      <c r="B60" s="21">
        <f t="shared" si="3"/>
        <v>42256</v>
      </c>
      <c r="C60" s="26">
        <f t="shared" si="4"/>
        <v>3005319.3622370102</v>
      </c>
      <c r="D60" s="26">
        <f t="shared" si="7"/>
        <v>7976.1323951041322</v>
      </c>
      <c r="E60" s="27"/>
      <c r="F60" s="26">
        <f t="shared" si="0"/>
        <v>7976.1323951041322</v>
      </c>
      <c r="G60" s="26">
        <f t="shared" si="5"/>
        <v>4861.0032869392307</v>
      </c>
      <c r="H60" s="26">
        <f t="shared" si="6"/>
        <v>3115.129108164901</v>
      </c>
      <c r="I60" s="26">
        <f t="shared" si="1"/>
        <v>3000458.358950071</v>
      </c>
      <c r="J60" s="26">
        <f>SUM($H$18:$H60)</f>
        <v>138432.0519395493</v>
      </c>
    </row>
    <row r="61" spans="1:10" x14ac:dyDescent="0.25">
      <c r="A61" s="20">
        <f t="shared" si="2"/>
        <v>44</v>
      </c>
      <c r="B61" s="21">
        <f t="shared" si="3"/>
        <v>42286</v>
      </c>
      <c r="C61" s="26">
        <f t="shared" si="4"/>
        <v>3000458.358950071</v>
      </c>
      <c r="D61" s="26">
        <f t="shared" si="7"/>
        <v>7976.1323951041322</v>
      </c>
      <c r="E61" s="27"/>
      <c r="F61" s="26">
        <f t="shared" si="0"/>
        <v>7976.1323951041322</v>
      </c>
      <c r="G61" s="26">
        <f t="shared" si="5"/>
        <v>4866.0419038078089</v>
      </c>
      <c r="H61" s="26">
        <f t="shared" si="6"/>
        <v>3110.0904912963238</v>
      </c>
      <c r="I61" s="26">
        <f t="shared" si="1"/>
        <v>2995592.3170462633</v>
      </c>
      <c r="J61" s="26">
        <f>SUM($H$18:$H61)</f>
        <v>141542.14243084562</v>
      </c>
    </row>
    <row r="62" spans="1:10" x14ac:dyDescent="0.25">
      <c r="A62" s="20">
        <f t="shared" si="2"/>
        <v>45</v>
      </c>
      <c r="B62" s="21">
        <f t="shared" si="3"/>
        <v>42286</v>
      </c>
      <c r="C62" s="26">
        <f t="shared" si="4"/>
        <v>2995592.3170462633</v>
      </c>
      <c r="D62" s="26">
        <f t="shared" si="7"/>
        <v>7976.1323951041322</v>
      </c>
      <c r="E62" s="27"/>
      <c r="F62" s="26">
        <f t="shared" si="0"/>
        <v>7976.1323951041322</v>
      </c>
      <c r="G62" s="26">
        <f t="shared" si="5"/>
        <v>4871.085743396563</v>
      </c>
      <c r="H62" s="26">
        <f t="shared" si="6"/>
        <v>3105.0466517075693</v>
      </c>
      <c r="I62" s="26">
        <f t="shared" si="1"/>
        <v>2990721.2313028667</v>
      </c>
      <c r="J62" s="26">
        <f>SUM($H$18:$H62)</f>
        <v>144647.1890825532</v>
      </c>
    </row>
    <row r="63" spans="1:10" x14ac:dyDescent="0.25">
      <c r="A63" s="20">
        <f t="shared" si="2"/>
        <v>46</v>
      </c>
      <c r="B63" s="21">
        <f t="shared" si="3"/>
        <v>42286</v>
      </c>
      <c r="C63" s="26">
        <f t="shared" si="4"/>
        <v>2990721.2313028667</v>
      </c>
      <c r="D63" s="26">
        <f t="shared" si="7"/>
        <v>7976.1323951041322</v>
      </c>
      <c r="E63" s="27"/>
      <c r="F63" s="26">
        <f t="shared" si="0"/>
        <v>7976.1323951041322</v>
      </c>
      <c r="G63" s="26">
        <f t="shared" si="5"/>
        <v>4876.1348111190455</v>
      </c>
      <c r="H63" s="26">
        <f t="shared" si="6"/>
        <v>3099.9975839850867</v>
      </c>
      <c r="I63" s="26">
        <f t="shared" si="1"/>
        <v>2985845.0964917475</v>
      </c>
      <c r="J63" s="26">
        <f>SUM($H$18:$H63)</f>
        <v>147747.1866665383</v>
      </c>
    </row>
    <row r="64" spans="1:10" x14ac:dyDescent="0.25">
      <c r="A64" s="20">
        <f t="shared" si="2"/>
        <v>47</v>
      </c>
      <c r="B64" s="21">
        <f t="shared" si="3"/>
        <v>42286</v>
      </c>
      <c r="C64" s="26">
        <f t="shared" si="4"/>
        <v>2985845.0964917475</v>
      </c>
      <c r="D64" s="26">
        <f t="shared" si="7"/>
        <v>7976.1323951041322</v>
      </c>
      <c r="E64" s="27"/>
      <c r="F64" s="26">
        <f t="shared" si="0"/>
        <v>7976.1323951041322</v>
      </c>
      <c r="G64" s="26">
        <f t="shared" si="5"/>
        <v>4881.189112394417</v>
      </c>
      <c r="H64" s="26">
        <f t="shared" si="6"/>
        <v>3094.9432827097157</v>
      </c>
      <c r="I64" s="26">
        <f t="shared" si="1"/>
        <v>2980963.907379353</v>
      </c>
      <c r="J64" s="26">
        <f>SUM($H$18:$H64)</f>
        <v>150842.12994924802</v>
      </c>
    </row>
    <row r="65" spans="1:10" x14ac:dyDescent="0.25">
      <c r="A65" s="20">
        <f t="shared" si="2"/>
        <v>48</v>
      </c>
      <c r="B65" s="21">
        <f t="shared" si="3"/>
        <v>42317</v>
      </c>
      <c r="C65" s="26">
        <f t="shared" si="4"/>
        <v>2980963.907379353</v>
      </c>
      <c r="D65" s="26">
        <f t="shared" si="7"/>
        <v>7976.1323951041322</v>
      </c>
      <c r="E65" s="27"/>
      <c r="F65" s="26">
        <f t="shared" si="0"/>
        <v>7976.1323951041322</v>
      </c>
      <c r="G65" s="26">
        <f t="shared" si="5"/>
        <v>4886.2486526474568</v>
      </c>
      <c r="H65" s="26">
        <f t="shared" si="6"/>
        <v>3089.8837424566759</v>
      </c>
      <c r="I65" s="26">
        <f t="shared" si="1"/>
        <v>2976077.6587267057</v>
      </c>
      <c r="J65" s="26">
        <f>SUM($H$18:$H65)</f>
        <v>153932.01369170469</v>
      </c>
    </row>
    <row r="66" spans="1:10" x14ac:dyDescent="0.25">
      <c r="A66" s="20">
        <f t="shared" si="2"/>
        <v>49</v>
      </c>
      <c r="B66" s="21">
        <f t="shared" si="3"/>
        <v>42317</v>
      </c>
      <c r="C66" s="26">
        <f t="shared" si="4"/>
        <v>2976077.6587267057</v>
      </c>
      <c r="D66" s="26">
        <f t="shared" si="7"/>
        <v>7976.1323951041322</v>
      </c>
      <c r="E66" s="27"/>
      <c r="F66" s="26">
        <f t="shared" si="0"/>
        <v>7976.1323951041322</v>
      </c>
      <c r="G66" s="26">
        <f t="shared" si="5"/>
        <v>4891.3134373085659</v>
      </c>
      <c r="H66" s="26">
        <f t="shared" si="6"/>
        <v>3084.8189577955663</v>
      </c>
      <c r="I66" s="26">
        <f t="shared" si="1"/>
        <v>2971186.3452893971</v>
      </c>
      <c r="J66" s="26">
        <f>SUM($H$18:$H66)</f>
        <v>157016.83264950025</v>
      </c>
    </row>
    <row r="67" spans="1:10" x14ac:dyDescent="0.25">
      <c r="A67" s="20">
        <f t="shared" si="2"/>
        <v>50</v>
      </c>
      <c r="B67" s="21">
        <f t="shared" si="3"/>
        <v>42317</v>
      </c>
      <c r="C67" s="26">
        <f t="shared" si="4"/>
        <v>2971186.3452893971</v>
      </c>
      <c r="D67" s="26">
        <f t="shared" si="7"/>
        <v>7976.1323951041322</v>
      </c>
      <c r="E67" s="27"/>
      <c r="F67" s="26">
        <f t="shared" si="0"/>
        <v>7976.1323951041322</v>
      </c>
      <c r="G67" s="26">
        <f t="shared" si="5"/>
        <v>4896.3834718137769</v>
      </c>
      <c r="H67" s="26">
        <f t="shared" si="6"/>
        <v>3079.7489232903558</v>
      </c>
      <c r="I67" s="26">
        <f t="shared" si="1"/>
        <v>2966289.9618175831</v>
      </c>
      <c r="J67" s="26">
        <f>SUM($H$18:$H67)</f>
        <v>160096.5815727906</v>
      </c>
    </row>
    <row r="68" spans="1:10" x14ac:dyDescent="0.25">
      <c r="A68" s="20">
        <f t="shared" si="2"/>
        <v>51</v>
      </c>
      <c r="B68" s="21">
        <f t="shared" si="3"/>
        <v>42317</v>
      </c>
      <c r="C68" s="26">
        <f t="shared" si="4"/>
        <v>2966289.9618175831</v>
      </c>
      <c r="D68" s="26">
        <f t="shared" si="7"/>
        <v>7976.1323951041322</v>
      </c>
      <c r="E68" s="27"/>
      <c r="F68" s="26">
        <f t="shared" si="0"/>
        <v>7976.1323951041322</v>
      </c>
      <c r="G68" s="26">
        <f t="shared" si="5"/>
        <v>4901.4587616047529</v>
      </c>
      <c r="H68" s="26">
        <f t="shared" si="6"/>
        <v>3074.6736334993793</v>
      </c>
      <c r="I68" s="26">
        <f t="shared" si="1"/>
        <v>2961388.5030559781</v>
      </c>
      <c r="J68" s="26">
        <f>SUM($H$18:$H68)</f>
        <v>163171.25520628999</v>
      </c>
    </row>
    <row r="69" spans="1:10" x14ac:dyDescent="0.25">
      <c r="A69" s="20">
        <f t="shared" si="2"/>
        <v>52</v>
      </c>
      <c r="B69" s="21">
        <f t="shared" si="3"/>
        <v>42347</v>
      </c>
      <c r="C69" s="26">
        <f t="shared" si="4"/>
        <v>2961388.5030559781</v>
      </c>
      <c r="D69" s="26">
        <f t="shared" si="7"/>
        <v>7976.1323951041322</v>
      </c>
      <c r="E69" s="27"/>
      <c r="F69" s="26">
        <f t="shared" si="0"/>
        <v>7976.1323951041322</v>
      </c>
      <c r="G69" s="26">
        <f t="shared" si="5"/>
        <v>4906.5393121288007</v>
      </c>
      <c r="H69" s="26">
        <f t="shared" si="6"/>
        <v>3069.5930829753315</v>
      </c>
      <c r="I69" s="26">
        <f t="shared" si="1"/>
        <v>2956481.9637438492</v>
      </c>
      <c r="J69" s="26">
        <f>SUM($H$18:$H69)</f>
        <v>166240.84828926533</v>
      </c>
    </row>
    <row r="70" spans="1:10" x14ac:dyDescent="0.25">
      <c r="A70" s="20">
        <f t="shared" si="2"/>
        <v>53</v>
      </c>
      <c r="B70" s="21">
        <f t="shared" si="3"/>
        <v>42347</v>
      </c>
      <c r="C70" s="26">
        <f t="shared" si="4"/>
        <v>2956481.9637438492</v>
      </c>
      <c r="D70" s="26">
        <f t="shared" si="7"/>
        <v>7976.1323951041322</v>
      </c>
      <c r="E70" s="27"/>
      <c r="F70" s="26">
        <f t="shared" si="0"/>
        <v>7976.1323951041322</v>
      </c>
      <c r="G70" s="26">
        <f t="shared" si="5"/>
        <v>4911.625128838873</v>
      </c>
      <c r="H70" s="26">
        <f t="shared" si="6"/>
        <v>3064.5072662652592</v>
      </c>
      <c r="I70" s="26">
        <f t="shared" si="1"/>
        <v>2951570.3386150105</v>
      </c>
      <c r="J70" s="26">
        <f>SUM($H$18:$H70)</f>
        <v>169305.35555553058</v>
      </c>
    </row>
    <row r="71" spans="1:10" x14ac:dyDescent="0.25">
      <c r="A71" s="20">
        <f t="shared" si="2"/>
        <v>54</v>
      </c>
      <c r="B71" s="21">
        <f t="shared" si="3"/>
        <v>42347</v>
      </c>
      <c r="C71" s="26">
        <f t="shared" si="4"/>
        <v>2951570.3386150105</v>
      </c>
      <c r="D71" s="26">
        <f t="shared" si="7"/>
        <v>7976.1323951041322</v>
      </c>
      <c r="E71" s="27"/>
      <c r="F71" s="26">
        <f t="shared" si="0"/>
        <v>7976.1323951041322</v>
      </c>
      <c r="G71" s="26">
        <f t="shared" si="5"/>
        <v>4916.7162171935734</v>
      </c>
      <c r="H71" s="26">
        <f t="shared" si="6"/>
        <v>3059.4161779105589</v>
      </c>
      <c r="I71" s="26">
        <f t="shared" si="1"/>
        <v>2946653.6223978167</v>
      </c>
      <c r="J71" s="26">
        <f>SUM($H$18:$H71)</f>
        <v>172364.77173344113</v>
      </c>
    </row>
    <row r="72" spans="1:10" x14ac:dyDescent="0.25">
      <c r="A72" s="20">
        <f t="shared" si="2"/>
        <v>55</v>
      </c>
      <c r="B72" s="21">
        <f t="shared" si="3"/>
        <v>42347</v>
      </c>
      <c r="C72" s="26">
        <f t="shared" si="4"/>
        <v>2946653.6223978167</v>
      </c>
      <c r="D72" s="26">
        <f t="shared" si="7"/>
        <v>7976.1323951041322</v>
      </c>
      <c r="E72" s="27"/>
      <c r="F72" s="26">
        <f t="shared" si="0"/>
        <v>7976.1323951041322</v>
      </c>
      <c r="G72" s="26">
        <f t="shared" si="5"/>
        <v>4921.8125826571641</v>
      </c>
      <c r="H72" s="26">
        <f t="shared" si="6"/>
        <v>3054.3198124469682</v>
      </c>
      <c r="I72" s="26">
        <f t="shared" si="1"/>
        <v>2941731.8098151595</v>
      </c>
      <c r="J72" s="26">
        <f>SUM($H$18:$H72)</f>
        <v>175419.09154588811</v>
      </c>
    </row>
    <row r="73" spans="1:10" x14ac:dyDescent="0.25">
      <c r="A73" s="20">
        <f t="shared" si="2"/>
        <v>56</v>
      </c>
      <c r="B73" s="21">
        <f t="shared" si="3"/>
        <v>42347</v>
      </c>
      <c r="C73" s="26">
        <f t="shared" si="4"/>
        <v>2941731.8098151595</v>
      </c>
      <c r="D73" s="26">
        <f t="shared" si="7"/>
        <v>7976.1323951041322</v>
      </c>
      <c r="E73" s="27"/>
      <c r="F73" s="26">
        <f t="shared" si="0"/>
        <v>7976.1323951041322</v>
      </c>
      <c r="G73" s="26">
        <f t="shared" si="5"/>
        <v>4926.9142306995727</v>
      </c>
      <c r="H73" s="26">
        <f t="shared" si="6"/>
        <v>3049.21816440456</v>
      </c>
      <c r="I73" s="26">
        <f t="shared" si="1"/>
        <v>2936804.8955844599</v>
      </c>
      <c r="J73" s="26">
        <f>SUM($H$18:$H73)</f>
        <v>178468.30971029267</v>
      </c>
    </row>
    <row r="74" spans="1:10" x14ac:dyDescent="0.25">
      <c r="A74" s="20">
        <f t="shared" si="2"/>
        <v>57</v>
      </c>
      <c r="B74" s="21">
        <f t="shared" si="3"/>
        <v>42378</v>
      </c>
      <c r="C74" s="26">
        <f t="shared" si="4"/>
        <v>2936804.8955844599</v>
      </c>
      <c r="D74" s="26">
        <f t="shared" si="7"/>
        <v>7976.1323951041322</v>
      </c>
      <c r="E74" s="27"/>
      <c r="F74" s="26">
        <f t="shared" si="0"/>
        <v>7976.1323951041322</v>
      </c>
      <c r="G74" s="26">
        <f t="shared" si="5"/>
        <v>4932.021166796394</v>
      </c>
      <c r="H74" s="26">
        <f t="shared" si="6"/>
        <v>3044.1112283077382</v>
      </c>
      <c r="I74" s="26">
        <f t="shared" si="1"/>
        <v>2931872.8744176636</v>
      </c>
      <c r="J74" s="26">
        <f>SUM($H$18:$H74)</f>
        <v>181512.42093860041</v>
      </c>
    </row>
    <row r="75" spans="1:10" x14ac:dyDescent="0.25">
      <c r="A75" s="20">
        <f t="shared" si="2"/>
        <v>58</v>
      </c>
      <c r="B75" s="21">
        <f t="shared" si="3"/>
        <v>42378</v>
      </c>
      <c r="C75" s="26">
        <f t="shared" si="4"/>
        <v>2931872.8744176636</v>
      </c>
      <c r="D75" s="26">
        <f t="shared" si="7"/>
        <v>7976.1323951041322</v>
      </c>
      <c r="E75" s="27"/>
      <c r="F75" s="26">
        <f t="shared" si="0"/>
        <v>7976.1323951041322</v>
      </c>
      <c r="G75" s="26">
        <f t="shared" si="5"/>
        <v>4937.1333964288997</v>
      </c>
      <c r="H75" s="26">
        <f t="shared" si="6"/>
        <v>3038.9989986752325</v>
      </c>
      <c r="I75" s="26">
        <f t="shared" si="1"/>
        <v>2926935.7410212345</v>
      </c>
      <c r="J75" s="26">
        <f>SUM($H$18:$H75)</f>
        <v>184551.41993727564</v>
      </c>
    </row>
    <row r="76" spans="1:10" x14ac:dyDescent="0.25">
      <c r="A76" s="20">
        <f t="shared" si="2"/>
        <v>59</v>
      </c>
      <c r="B76" s="21">
        <f t="shared" si="3"/>
        <v>42378</v>
      </c>
      <c r="C76" s="26">
        <f t="shared" si="4"/>
        <v>2926935.7410212345</v>
      </c>
      <c r="D76" s="26">
        <f t="shared" si="7"/>
        <v>7976.1323951041322</v>
      </c>
      <c r="E76" s="27"/>
      <c r="F76" s="26">
        <f t="shared" si="0"/>
        <v>7976.1323951041322</v>
      </c>
      <c r="G76" s="26">
        <f t="shared" si="5"/>
        <v>4942.2509250840449</v>
      </c>
      <c r="H76" s="26">
        <f t="shared" si="6"/>
        <v>3033.8814700200874</v>
      </c>
      <c r="I76" s="26">
        <f t="shared" si="1"/>
        <v>2921993.4900961504</v>
      </c>
      <c r="J76" s="26">
        <f>SUM($H$18:$H76)</f>
        <v>187585.30140729572</v>
      </c>
    </row>
    <row r="77" spans="1:10" x14ac:dyDescent="0.25">
      <c r="A77" s="20">
        <f t="shared" si="2"/>
        <v>60</v>
      </c>
      <c r="B77" s="21">
        <f t="shared" si="3"/>
        <v>42378</v>
      </c>
      <c r="C77" s="26">
        <f t="shared" si="4"/>
        <v>2921993.4900961504</v>
      </c>
      <c r="D77" s="26">
        <f t="shared" si="7"/>
        <v>7976.1323951041322</v>
      </c>
      <c r="E77" s="27"/>
      <c r="F77" s="26">
        <f t="shared" si="0"/>
        <v>7976.1323951041322</v>
      </c>
      <c r="G77" s="26">
        <f t="shared" si="5"/>
        <v>4947.3737582544691</v>
      </c>
      <c r="H77" s="26">
        <f t="shared" si="6"/>
        <v>3028.7586368496636</v>
      </c>
      <c r="I77" s="26">
        <f t="shared" si="1"/>
        <v>2917046.1163378959</v>
      </c>
      <c r="J77" s="26">
        <f>SUM($H$18:$H77)</f>
        <v>190614.06004414539</v>
      </c>
    </row>
    <row r="78" spans="1:10" x14ac:dyDescent="0.25">
      <c r="A78" s="20">
        <f t="shared" si="2"/>
        <v>61</v>
      </c>
      <c r="B78" s="21">
        <f t="shared" si="3"/>
        <v>42409</v>
      </c>
      <c r="C78" s="26">
        <f t="shared" si="4"/>
        <v>2917046.1163378959</v>
      </c>
      <c r="D78" s="26">
        <f t="shared" si="7"/>
        <v>7976.1323951041322</v>
      </c>
      <c r="E78" s="27"/>
      <c r="F78" s="26">
        <f t="shared" si="0"/>
        <v>7976.1323951041322</v>
      </c>
      <c r="G78" s="26">
        <f t="shared" si="5"/>
        <v>4952.5019014385052</v>
      </c>
      <c r="H78" s="26">
        <f t="shared" si="6"/>
        <v>3023.6304936656265</v>
      </c>
      <c r="I78" s="26">
        <f t="shared" si="1"/>
        <v>2912093.6144364574</v>
      </c>
      <c r="J78" s="26">
        <f>SUM($H$18:$H78)</f>
        <v>193637.69053781102</v>
      </c>
    </row>
    <row r="79" spans="1:10" x14ac:dyDescent="0.25">
      <c r="A79" s="20">
        <f t="shared" si="2"/>
        <v>62</v>
      </c>
      <c r="B79" s="21">
        <f t="shared" si="3"/>
        <v>42409</v>
      </c>
      <c r="C79" s="26">
        <f t="shared" si="4"/>
        <v>2912093.6144364574</v>
      </c>
      <c r="D79" s="26">
        <f t="shared" si="7"/>
        <v>7976.1323951041322</v>
      </c>
      <c r="E79" s="27"/>
      <c r="F79" s="26">
        <f t="shared" si="0"/>
        <v>7976.1323951041322</v>
      </c>
      <c r="G79" s="26">
        <f t="shared" si="5"/>
        <v>4957.6353601401888</v>
      </c>
      <c r="H79" s="26">
        <f t="shared" si="6"/>
        <v>3018.4970349639434</v>
      </c>
      <c r="I79" s="26">
        <f t="shared" si="1"/>
        <v>2907135.979076317</v>
      </c>
      <c r="J79" s="26">
        <f>SUM($H$18:$H79)</f>
        <v>196656.18757277497</v>
      </c>
    </row>
    <row r="80" spans="1:10" x14ac:dyDescent="0.25">
      <c r="A80" s="20">
        <f t="shared" si="2"/>
        <v>63</v>
      </c>
      <c r="B80" s="21">
        <f t="shared" si="3"/>
        <v>42409</v>
      </c>
      <c r="C80" s="26">
        <f t="shared" si="4"/>
        <v>2907135.979076317</v>
      </c>
      <c r="D80" s="26">
        <f t="shared" si="7"/>
        <v>7976.1323951041322</v>
      </c>
      <c r="E80" s="27"/>
      <c r="F80" s="26">
        <f t="shared" si="0"/>
        <v>7976.1323951041322</v>
      </c>
      <c r="G80" s="26">
        <f t="shared" si="5"/>
        <v>4962.7741398692579</v>
      </c>
      <c r="H80" s="26">
        <f t="shared" si="6"/>
        <v>3013.3582552348748</v>
      </c>
      <c r="I80" s="26">
        <f t="shared" si="1"/>
        <v>2902173.204936448</v>
      </c>
      <c r="J80" s="26">
        <f>SUM($H$18:$H80)</f>
        <v>199669.54582800984</v>
      </c>
    </row>
    <row r="81" spans="1:10" x14ac:dyDescent="0.25">
      <c r="A81" s="20">
        <f t="shared" si="2"/>
        <v>64</v>
      </c>
      <c r="B81" s="21">
        <f t="shared" si="3"/>
        <v>42409</v>
      </c>
      <c r="C81" s="26">
        <f t="shared" si="4"/>
        <v>2902173.204936448</v>
      </c>
      <c r="D81" s="26">
        <f t="shared" si="7"/>
        <v>7976.1323951041322</v>
      </c>
      <c r="E81" s="27"/>
      <c r="F81" s="26">
        <f t="shared" si="0"/>
        <v>7976.1323951041322</v>
      </c>
      <c r="G81" s="26">
        <f t="shared" si="5"/>
        <v>4967.9182461411601</v>
      </c>
      <c r="H81" s="26">
        <f t="shared" si="6"/>
        <v>3008.2141489629721</v>
      </c>
      <c r="I81" s="26">
        <f t="shared" si="1"/>
        <v>2897205.2866903068</v>
      </c>
      <c r="J81" s="26">
        <f>SUM($H$18:$H81)</f>
        <v>202677.75997697283</v>
      </c>
    </row>
    <row r="82" spans="1:10" x14ac:dyDescent="0.25">
      <c r="A82" s="20">
        <f t="shared" si="2"/>
        <v>65</v>
      </c>
      <c r="B82" s="21">
        <f t="shared" ref="B82:B145" si="8">IF(Pay_Num&lt;&gt;"",DATE(YEAR(Loan_Start),MONTH(Loan_Start)+(Pay_Num)*12/Num_Pmt_Per_Year,DAY(Loan_Start)),"")</f>
        <v>42438</v>
      </c>
      <c r="C82" s="26">
        <f t="shared" si="4"/>
        <v>2897205.2866903068</v>
      </c>
      <c r="D82" s="26">
        <f t="shared" si="7"/>
        <v>7976.1323951041322</v>
      </c>
      <c r="E82" s="27"/>
      <c r="F82" s="26">
        <f t="shared" ref="F82:F145" si="9">IF(AND(Pay_Num&lt;&gt;"",Sched_Pay+Extra_Pay&lt;Beg_Bal),Sched_Pay+Extra_Pay,IF(Pay_Num&lt;&gt;"",Beg_Bal,""))</f>
        <v>7976.1323951041322</v>
      </c>
      <c r="G82" s="26">
        <f t="shared" si="5"/>
        <v>4973.0676844770642</v>
      </c>
      <c r="H82" s="26">
        <f t="shared" si="6"/>
        <v>3003.0647106270681</v>
      </c>
      <c r="I82" s="26">
        <f t="shared" ref="I82:I145" si="10">IF(AND(Pay_Num&lt;&gt;"",Sched_Pay+Extra_Pay&lt;Beg_Bal),Beg_Bal-Princ,IF(Pay_Num&lt;&gt;"",0,""))</f>
        <v>2892232.2190058297</v>
      </c>
      <c r="J82" s="26">
        <f>SUM($H$18:$H82)</f>
        <v>205680.8246875999</v>
      </c>
    </row>
    <row r="83" spans="1:10" x14ac:dyDescent="0.25">
      <c r="A83" s="20">
        <f t="shared" ref="A83:A146" si="11">IF(Values_Entered,A82+1,"")</f>
        <v>66</v>
      </c>
      <c r="B83" s="21">
        <f t="shared" si="8"/>
        <v>42438</v>
      </c>
      <c r="C83" s="26">
        <f t="shared" ref="C83:C146" si="12">IF(Pay_Num&lt;&gt;"",I82,"")</f>
        <v>2892232.2190058297</v>
      </c>
      <c r="D83" s="26">
        <f t="shared" si="7"/>
        <v>7976.1323951041322</v>
      </c>
      <c r="E83" s="27"/>
      <c r="F83" s="26">
        <f t="shared" si="9"/>
        <v>7976.1323951041322</v>
      </c>
      <c r="G83" s="26">
        <f t="shared" ref="G83:G146" si="13">IF(Pay_Num&lt;&gt;"",Total_Pay-Int,"")</f>
        <v>4978.2224604038583</v>
      </c>
      <c r="H83" s="26">
        <f t="shared" ref="H83:H146" si="14">IF(Pay_Num&lt;&gt;"",Beg_Bal*Interest_Rate/Num_Pmt_Per_Year,"")</f>
        <v>2997.9099347002734</v>
      </c>
      <c r="I83" s="26">
        <f t="shared" si="10"/>
        <v>2887253.9965454256</v>
      </c>
      <c r="J83" s="26">
        <f>SUM($H$18:$H83)</f>
        <v>208678.73462230017</v>
      </c>
    </row>
    <row r="84" spans="1:10" x14ac:dyDescent="0.25">
      <c r="A84" s="20">
        <f t="shared" si="11"/>
        <v>67</v>
      </c>
      <c r="B84" s="21">
        <f t="shared" si="8"/>
        <v>42438</v>
      </c>
      <c r="C84" s="26">
        <f t="shared" si="12"/>
        <v>2887253.9965454256</v>
      </c>
      <c r="D84" s="26">
        <f t="shared" ref="D84:D147" si="15">IF(Pay_Num&lt;&gt;"",Scheduled_Monthly_Payment,"")</f>
        <v>7976.1323951041322</v>
      </c>
      <c r="E84" s="27"/>
      <c r="F84" s="26">
        <f t="shared" si="9"/>
        <v>7976.1323951041322</v>
      </c>
      <c r="G84" s="26">
        <f t="shared" si="13"/>
        <v>4983.3825794541617</v>
      </c>
      <c r="H84" s="26">
        <f t="shared" si="14"/>
        <v>2992.7498156499705</v>
      </c>
      <c r="I84" s="26">
        <f t="shared" si="10"/>
        <v>2882270.6139659714</v>
      </c>
      <c r="J84" s="26">
        <f>SUM($H$18:$H84)</f>
        <v>211671.48443795013</v>
      </c>
    </row>
    <row r="85" spans="1:10" x14ac:dyDescent="0.25">
      <c r="A85" s="20">
        <f t="shared" si="11"/>
        <v>68</v>
      </c>
      <c r="B85" s="21">
        <f t="shared" si="8"/>
        <v>42438</v>
      </c>
      <c r="C85" s="26">
        <f t="shared" si="12"/>
        <v>2882270.6139659714</v>
      </c>
      <c r="D85" s="26">
        <f t="shared" si="15"/>
        <v>7976.1323951041322</v>
      </c>
      <c r="E85" s="27"/>
      <c r="F85" s="26">
        <f t="shared" si="9"/>
        <v>7976.1323951041322</v>
      </c>
      <c r="G85" s="26">
        <f t="shared" si="13"/>
        <v>4988.5480471663268</v>
      </c>
      <c r="H85" s="26">
        <f t="shared" si="14"/>
        <v>2987.584347937805</v>
      </c>
      <c r="I85" s="26">
        <f t="shared" si="10"/>
        <v>2877282.0659188051</v>
      </c>
      <c r="J85" s="26">
        <f>SUM($H$18:$H85)</f>
        <v>214659.06878588794</v>
      </c>
    </row>
    <row r="86" spans="1:10" x14ac:dyDescent="0.25">
      <c r="A86" s="20">
        <f t="shared" si="11"/>
        <v>69</v>
      </c>
      <c r="B86" s="21">
        <f t="shared" si="8"/>
        <v>42438</v>
      </c>
      <c r="C86" s="26">
        <f t="shared" si="12"/>
        <v>2877282.0659188051</v>
      </c>
      <c r="D86" s="26">
        <f t="shared" si="15"/>
        <v>7976.1323951041322</v>
      </c>
      <c r="E86" s="27"/>
      <c r="F86" s="26">
        <f t="shared" si="9"/>
        <v>7976.1323951041322</v>
      </c>
      <c r="G86" s="26">
        <f t="shared" si="13"/>
        <v>4993.7188690844469</v>
      </c>
      <c r="H86" s="26">
        <f t="shared" si="14"/>
        <v>2982.4135260196849</v>
      </c>
      <c r="I86" s="26">
        <f t="shared" si="10"/>
        <v>2872288.3470497206</v>
      </c>
      <c r="J86" s="26">
        <f>SUM($H$18:$H86)</f>
        <v>217641.48231190763</v>
      </c>
    </row>
    <row r="87" spans="1:10" x14ac:dyDescent="0.25">
      <c r="A87" s="20">
        <f t="shared" si="11"/>
        <v>70</v>
      </c>
      <c r="B87" s="21">
        <f t="shared" si="8"/>
        <v>42469</v>
      </c>
      <c r="C87" s="26">
        <f t="shared" si="12"/>
        <v>2872288.3470497206</v>
      </c>
      <c r="D87" s="26">
        <f t="shared" si="15"/>
        <v>7976.1323951041322</v>
      </c>
      <c r="E87" s="27"/>
      <c r="F87" s="26">
        <f t="shared" si="9"/>
        <v>7976.1323951041322</v>
      </c>
      <c r="G87" s="26">
        <f t="shared" si="13"/>
        <v>4998.8950507583631</v>
      </c>
      <c r="H87" s="26">
        <f t="shared" si="14"/>
        <v>2977.2373443457686</v>
      </c>
      <c r="I87" s="26">
        <f t="shared" si="10"/>
        <v>2867289.4519989621</v>
      </c>
      <c r="J87" s="26">
        <f>SUM($H$18:$H87)</f>
        <v>220618.71965625341</v>
      </c>
    </row>
    <row r="88" spans="1:10" x14ac:dyDescent="0.25">
      <c r="A88" s="20">
        <f t="shared" si="11"/>
        <v>71</v>
      </c>
      <c r="B88" s="21">
        <f t="shared" si="8"/>
        <v>42469</v>
      </c>
      <c r="C88" s="26">
        <f t="shared" si="12"/>
        <v>2867289.4519989621</v>
      </c>
      <c r="D88" s="26">
        <f t="shared" si="15"/>
        <v>7976.1323951041322</v>
      </c>
      <c r="E88" s="27"/>
      <c r="F88" s="26">
        <f t="shared" si="9"/>
        <v>7976.1323951041322</v>
      </c>
      <c r="G88" s="26">
        <f t="shared" si="13"/>
        <v>5004.0765977436695</v>
      </c>
      <c r="H88" s="26">
        <f t="shared" si="14"/>
        <v>2972.0557973604632</v>
      </c>
      <c r="I88" s="26">
        <f t="shared" si="10"/>
        <v>2862285.3754012184</v>
      </c>
      <c r="J88" s="26">
        <f>SUM($H$18:$H88)</f>
        <v>223590.77545361387</v>
      </c>
    </row>
    <row r="89" spans="1:10" x14ac:dyDescent="0.25">
      <c r="A89" s="20">
        <f t="shared" si="11"/>
        <v>72</v>
      </c>
      <c r="B89" s="21">
        <f t="shared" si="8"/>
        <v>42469</v>
      </c>
      <c r="C89" s="26">
        <f t="shared" si="12"/>
        <v>2862285.3754012184</v>
      </c>
      <c r="D89" s="26">
        <f t="shared" si="15"/>
        <v>7976.1323951041322</v>
      </c>
      <c r="E89" s="27"/>
      <c r="F89" s="26">
        <f t="shared" si="9"/>
        <v>7976.1323951041322</v>
      </c>
      <c r="G89" s="26">
        <f t="shared" si="13"/>
        <v>5009.263515601715</v>
      </c>
      <c r="H89" s="26">
        <f t="shared" si="14"/>
        <v>2966.8688795024168</v>
      </c>
      <c r="I89" s="26">
        <f t="shared" si="10"/>
        <v>2857276.1118856166</v>
      </c>
      <c r="J89" s="26">
        <f>SUM($H$18:$H89)</f>
        <v>226557.64433311627</v>
      </c>
    </row>
    <row r="90" spans="1:10" x14ac:dyDescent="0.25">
      <c r="A90" s="20">
        <f t="shared" si="11"/>
        <v>73</v>
      </c>
      <c r="B90" s="21">
        <f t="shared" si="8"/>
        <v>42469</v>
      </c>
      <c r="C90" s="26">
        <f t="shared" si="12"/>
        <v>2857276.1118856166</v>
      </c>
      <c r="D90" s="26">
        <f t="shared" si="15"/>
        <v>7976.1323951041322</v>
      </c>
      <c r="E90" s="27"/>
      <c r="F90" s="26">
        <f t="shared" si="9"/>
        <v>7976.1323951041322</v>
      </c>
      <c r="G90" s="26">
        <f t="shared" si="13"/>
        <v>5014.4558098996185</v>
      </c>
      <c r="H90" s="26">
        <f t="shared" si="14"/>
        <v>2961.6765852045141</v>
      </c>
      <c r="I90" s="26">
        <f t="shared" si="10"/>
        <v>2852261.6560757169</v>
      </c>
      <c r="J90" s="26">
        <f>SUM($H$18:$H90)</f>
        <v>229519.32091832079</v>
      </c>
    </row>
    <row r="91" spans="1:10" x14ac:dyDescent="0.25">
      <c r="A91" s="20">
        <f t="shared" si="11"/>
        <v>74</v>
      </c>
      <c r="B91" s="21">
        <f t="shared" si="8"/>
        <v>42499</v>
      </c>
      <c r="C91" s="26">
        <f t="shared" si="12"/>
        <v>2852261.6560757169</v>
      </c>
      <c r="D91" s="26">
        <f t="shared" si="15"/>
        <v>7976.1323951041322</v>
      </c>
      <c r="E91" s="27"/>
      <c r="F91" s="26">
        <f t="shared" si="9"/>
        <v>7976.1323951041322</v>
      </c>
      <c r="G91" s="26">
        <f t="shared" si="13"/>
        <v>5019.6534862102635</v>
      </c>
      <c r="H91" s="26">
        <f t="shared" si="14"/>
        <v>2956.4789088938683</v>
      </c>
      <c r="I91" s="26">
        <f t="shared" si="10"/>
        <v>2847242.0025895066</v>
      </c>
      <c r="J91" s="26">
        <f>SUM($H$18:$H91)</f>
        <v>232475.79982721465</v>
      </c>
    </row>
    <row r="92" spans="1:10" x14ac:dyDescent="0.25">
      <c r="A92" s="20">
        <f t="shared" si="11"/>
        <v>75</v>
      </c>
      <c r="B92" s="21">
        <f t="shared" si="8"/>
        <v>42499</v>
      </c>
      <c r="C92" s="26">
        <f t="shared" si="12"/>
        <v>2847242.0025895066</v>
      </c>
      <c r="D92" s="26">
        <f t="shared" si="15"/>
        <v>7976.1323951041322</v>
      </c>
      <c r="E92" s="27"/>
      <c r="F92" s="26">
        <f t="shared" si="9"/>
        <v>7976.1323951041322</v>
      </c>
      <c r="G92" s="26">
        <f t="shared" si="13"/>
        <v>5024.8565501123167</v>
      </c>
      <c r="H92" s="26">
        <f t="shared" si="14"/>
        <v>2951.2758449918156</v>
      </c>
      <c r="I92" s="26">
        <f t="shared" si="10"/>
        <v>2842217.1460393942</v>
      </c>
      <c r="J92" s="26">
        <f>SUM($H$18:$H92)</f>
        <v>235427.07567220647</v>
      </c>
    </row>
    <row r="93" spans="1:10" x14ac:dyDescent="0.25">
      <c r="A93" s="20">
        <f t="shared" si="11"/>
        <v>76</v>
      </c>
      <c r="B93" s="21">
        <f t="shared" si="8"/>
        <v>42499</v>
      </c>
      <c r="C93" s="26">
        <f t="shared" si="12"/>
        <v>2842217.1460393942</v>
      </c>
      <c r="D93" s="26">
        <f t="shared" si="15"/>
        <v>7976.1323951041322</v>
      </c>
      <c r="E93" s="27"/>
      <c r="F93" s="26">
        <f t="shared" si="9"/>
        <v>7976.1323951041322</v>
      </c>
      <c r="G93" s="26">
        <f t="shared" si="13"/>
        <v>5030.0650071902219</v>
      </c>
      <c r="H93" s="26">
        <f t="shared" si="14"/>
        <v>2946.0673879139108</v>
      </c>
      <c r="I93" s="26">
        <f t="shared" si="10"/>
        <v>2837187.081032204</v>
      </c>
      <c r="J93" s="26">
        <f>SUM($H$18:$H93)</f>
        <v>238373.14306012038</v>
      </c>
    </row>
    <row r="94" spans="1:10" x14ac:dyDescent="0.25">
      <c r="A94" s="20">
        <f t="shared" si="11"/>
        <v>77</v>
      </c>
      <c r="B94" s="21">
        <f t="shared" si="8"/>
        <v>42499</v>
      </c>
      <c r="C94" s="26">
        <f t="shared" si="12"/>
        <v>2837187.081032204</v>
      </c>
      <c r="D94" s="26">
        <f t="shared" si="15"/>
        <v>7976.1323951041322</v>
      </c>
      <c r="E94" s="27"/>
      <c r="F94" s="26">
        <f t="shared" si="9"/>
        <v>7976.1323951041322</v>
      </c>
      <c r="G94" s="26">
        <f t="shared" si="13"/>
        <v>5035.2788630342129</v>
      </c>
      <c r="H94" s="26">
        <f t="shared" si="14"/>
        <v>2940.8535320699189</v>
      </c>
      <c r="I94" s="26">
        <f t="shared" si="10"/>
        <v>2832151.8021691698</v>
      </c>
      <c r="J94" s="26">
        <f>SUM($H$18:$H94)</f>
        <v>241313.99659219029</v>
      </c>
    </row>
    <row r="95" spans="1:10" x14ac:dyDescent="0.25">
      <c r="A95" s="20">
        <f t="shared" si="11"/>
        <v>78</v>
      </c>
      <c r="B95" s="21">
        <f t="shared" si="8"/>
        <v>42530</v>
      </c>
      <c r="C95" s="26">
        <f t="shared" si="12"/>
        <v>2832151.8021691698</v>
      </c>
      <c r="D95" s="26">
        <f t="shared" si="15"/>
        <v>7976.1323951041322</v>
      </c>
      <c r="E95" s="27"/>
      <c r="F95" s="26">
        <f t="shared" si="9"/>
        <v>7976.1323951041322</v>
      </c>
      <c r="G95" s="26">
        <f t="shared" si="13"/>
        <v>5040.4981232403197</v>
      </c>
      <c r="H95" s="26">
        <f t="shared" si="14"/>
        <v>2935.6342718638125</v>
      </c>
      <c r="I95" s="26">
        <f t="shared" si="10"/>
        <v>2827111.3040459296</v>
      </c>
      <c r="J95" s="26">
        <f>SUM($H$18:$H95)</f>
        <v>244249.63086405411</v>
      </c>
    </row>
    <row r="96" spans="1:10" x14ac:dyDescent="0.25">
      <c r="A96" s="20">
        <f t="shared" si="11"/>
        <v>79</v>
      </c>
      <c r="B96" s="21">
        <f t="shared" si="8"/>
        <v>42530</v>
      </c>
      <c r="C96" s="26">
        <f t="shared" si="12"/>
        <v>2827111.3040459296</v>
      </c>
      <c r="D96" s="26">
        <f t="shared" si="15"/>
        <v>7976.1323951041322</v>
      </c>
      <c r="E96" s="27"/>
      <c r="F96" s="26">
        <f t="shared" si="9"/>
        <v>7976.1323951041322</v>
      </c>
      <c r="G96" s="26">
        <f t="shared" si="13"/>
        <v>5045.7227934103703</v>
      </c>
      <c r="H96" s="26">
        <f t="shared" si="14"/>
        <v>2930.4096016937619</v>
      </c>
      <c r="I96" s="26">
        <f t="shared" si="10"/>
        <v>2822065.581252519</v>
      </c>
      <c r="J96" s="26">
        <f>SUM($H$18:$H96)</f>
        <v>247180.04046574788</v>
      </c>
    </row>
    <row r="97" spans="1:10" x14ac:dyDescent="0.25">
      <c r="A97" s="20">
        <f t="shared" si="11"/>
        <v>80</v>
      </c>
      <c r="B97" s="21">
        <f t="shared" si="8"/>
        <v>42530</v>
      </c>
      <c r="C97" s="26">
        <f t="shared" si="12"/>
        <v>2822065.581252519</v>
      </c>
      <c r="D97" s="26">
        <f t="shared" si="15"/>
        <v>7976.1323951041322</v>
      </c>
      <c r="E97" s="27"/>
      <c r="F97" s="26">
        <f t="shared" si="9"/>
        <v>7976.1323951041322</v>
      </c>
      <c r="G97" s="26">
        <f t="shared" si="13"/>
        <v>5050.9528791520024</v>
      </c>
      <c r="H97" s="26">
        <f t="shared" si="14"/>
        <v>2925.1795159521303</v>
      </c>
      <c r="I97" s="26">
        <f t="shared" si="10"/>
        <v>2817014.6283733672</v>
      </c>
      <c r="J97" s="26">
        <f>SUM($H$18:$H97)</f>
        <v>250105.21998170001</v>
      </c>
    </row>
    <row r="98" spans="1:10" x14ac:dyDescent="0.25">
      <c r="A98" s="20">
        <f t="shared" si="11"/>
        <v>81</v>
      </c>
      <c r="B98" s="21">
        <f t="shared" si="8"/>
        <v>42530</v>
      </c>
      <c r="C98" s="26">
        <f t="shared" si="12"/>
        <v>2817014.6283733672</v>
      </c>
      <c r="D98" s="26">
        <f t="shared" si="15"/>
        <v>7976.1323951041322</v>
      </c>
      <c r="E98" s="27"/>
      <c r="F98" s="26">
        <f t="shared" si="9"/>
        <v>7976.1323951041322</v>
      </c>
      <c r="G98" s="26">
        <f t="shared" si="13"/>
        <v>5056.1883860786602</v>
      </c>
      <c r="H98" s="26">
        <f t="shared" si="14"/>
        <v>2919.9440090254716</v>
      </c>
      <c r="I98" s="26">
        <f t="shared" si="10"/>
        <v>2811958.4399872888</v>
      </c>
      <c r="J98" s="26">
        <f>SUM($H$18:$H98)</f>
        <v>253025.16399072547</v>
      </c>
    </row>
    <row r="99" spans="1:10" x14ac:dyDescent="0.25">
      <c r="A99" s="20">
        <f t="shared" si="11"/>
        <v>82</v>
      </c>
      <c r="B99" s="21">
        <f t="shared" si="8"/>
        <v>42530</v>
      </c>
      <c r="C99" s="26">
        <f t="shared" si="12"/>
        <v>2811958.4399872888</v>
      </c>
      <c r="D99" s="26">
        <f t="shared" si="15"/>
        <v>7976.1323951041322</v>
      </c>
      <c r="E99" s="27"/>
      <c r="F99" s="26">
        <f t="shared" si="9"/>
        <v>7976.1323951041322</v>
      </c>
      <c r="G99" s="26">
        <f t="shared" si="13"/>
        <v>5061.4293198096157</v>
      </c>
      <c r="H99" s="26">
        <f t="shared" si="14"/>
        <v>2914.7030752945166</v>
      </c>
      <c r="I99" s="26">
        <f t="shared" si="10"/>
        <v>2806897.0106674791</v>
      </c>
      <c r="J99" s="26">
        <f>SUM($H$18:$H99)</f>
        <v>255939.86706602</v>
      </c>
    </row>
    <row r="100" spans="1:10" x14ac:dyDescent="0.25">
      <c r="A100" s="20">
        <f t="shared" si="11"/>
        <v>83</v>
      </c>
      <c r="B100" s="21">
        <f t="shared" si="8"/>
        <v>42560</v>
      </c>
      <c r="C100" s="26">
        <f t="shared" si="12"/>
        <v>2806897.0106674791</v>
      </c>
      <c r="D100" s="26">
        <f t="shared" si="15"/>
        <v>7976.1323951041322</v>
      </c>
      <c r="E100" s="27"/>
      <c r="F100" s="26">
        <f t="shared" si="9"/>
        <v>7976.1323951041322</v>
      </c>
      <c r="G100" s="26">
        <f t="shared" si="13"/>
        <v>5066.6756859699562</v>
      </c>
      <c r="H100" s="26">
        <f t="shared" si="14"/>
        <v>2909.456709134176</v>
      </c>
      <c r="I100" s="26">
        <f t="shared" si="10"/>
        <v>2801830.334981509</v>
      </c>
      <c r="J100" s="26">
        <f>SUM($H$18:$H100)</f>
        <v>258849.32377515419</v>
      </c>
    </row>
    <row r="101" spans="1:10" x14ac:dyDescent="0.25">
      <c r="A101" s="20">
        <f t="shared" si="11"/>
        <v>84</v>
      </c>
      <c r="B101" s="21">
        <f t="shared" si="8"/>
        <v>42560</v>
      </c>
      <c r="C101" s="26">
        <f t="shared" si="12"/>
        <v>2801830.334981509</v>
      </c>
      <c r="D101" s="26">
        <f t="shared" si="15"/>
        <v>7976.1323951041322</v>
      </c>
      <c r="E101" s="27"/>
      <c r="F101" s="26">
        <f t="shared" si="9"/>
        <v>7976.1323951041322</v>
      </c>
      <c r="G101" s="26">
        <f t="shared" si="13"/>
        <v>5071.9274901906065</v>
      </c>
      <c r="H101" s="26">
        <f t="shared" si="14"/>
        <v>2904.2049049135258</v>
      </c>
      <c r="I101" s="26">
        <f t="shared" si="10"/>
        <v>2796758.4074913184</v>
      </c>
      <c r="J101" s="26">
        <f>SUM($H$18:$H101)</f>
        <v>261753.52868006771</v>
      </c>
    </row>
    <row r="102" spans="1:10" x14ac:dyDescent="0.25">
      <c r="A102" s="20">
        <f t="shared" si="11"/>
        <v>85</v>
      </c>
      <c r="B102" s="21">
        <f t="shared" si="8"/>
        <v>42560</v>
      </c>
      <c r="C102" s="26">
        <f t="shared" si="12"/>
        <v>2796758.4074913184</v>
      </c>
      <c r="D102" s="26">
        <f t="shared" si="15"/>
        <v>7976.1323951041322</v>
      </c>
      <c r="E102" s="27"/>
      <c r="F102" s="26">
        <f t="shared" si="9"/>
        <v>7976.1323951041322</v>
      </c>
      <c r="G102" s="26">
        <f t="shared" si="13"/>
        <v>5077.1847381083235</v>
      </c>
      <c r="H102" s="26">
        <f t="shared" si="14"/>
        <v>2898.9476569958088</v>
      </c>
      <c r="I102" s="26">
        <f t="shared" si="10"/>
        <v>2791681.22275321</v>
      </c>
      <c r="J102" s="26">
        <f>SUM($H$18:$H102)</f>
        <v>264652.47633706353</v>
      </c>
    </row>
    <row r="103" spans="1:10" x14ac:dyDescent="0.25">
      <c r="A103" s="20">
        <f t="shared" si="11"/>
        <v>86</v>
      </c>
      <c r="B103" s="21">
        <f t="shared" si="8"/>
        <v>42560</v>
      </c>
      <c r="C103" s="26">
        <f t="shared" si="12"/>
        <v>2791681.22275321</v>
      </c>
      <c r="D103" s="26">
        <f t="shared" si="15"/>
        <v>7976.1323951041322</v>
      </c>
      <c r="E103" s="27"/>
      <c r="F103" s="26">
        <f t="shared" si="9"/>
        <v>7976.1323951041322</v>
      </c>
      <c r="G103" s="26">
        <f t="shared" si="13"/>
        <v>5082.4474353657088</v>
      </c>
      <c r="H103" s="26">
        <f t="shared" si="14"/>
        <v>2893.6849597384235</v>
      </c>
      <c r="I103" s="26">
        <f t="shared" si="10"/>
        <v>2786598.7753178445</v>
      </c>
      <c r="J103" s="26">
        <f>SUM($H$18:$H103)</f>
        <v>267546.16129680193</v>
      </c>
    </row>
    <row r="104" spans="1:10" x14ac:dyDescent="0.25">
      <c r="A104" s="20">
        <f t="shared" si="11"/>
        <v>87</v>
      </c>
      <c r="B104" s="21">
        <f t="shared" si="8"/>
        <v>42591</v>
      </c>
      <c r="C104" s="26">
        <f t="shared" si="12"/>
        <v>2786598.7753178445</v>
      </c>
      <c r="D104" s="26">
        <f t="shared" si="15"/>
        <v>7976.1323951041322</v>
      </c>
      <c r="E104" s="27"/>
      <c r="F104" s="26">
        <f t="shared" si="9"/>
        <v>7976.1323951041322</v>
      </c>
      <c r="G104" s="26">
        <f t="shared" si="13"/>
        <v>5087.7155876112129</v>
      </c>
      <c r="H104" s="26">
        <f t="shared" si="14"/>
        <v>2888.4168074929194</v>
      </c>
      <c r="I104" s="26">
        <f t="shared" si="10"/>
        <v>2781511.0597302332</v>
      </c>
      <c r="J104" s="26">
        <f>SUM($H$18:$H104)</f>
        <v>270434.57810429484</v>
      </c>
    </row>
    <row r="105" spans="1:10" x14ac:dyDescent="0.25">
      <c r="A105" s="20">
        <f t="shared" si="11"/>
        <v>88</v>
      </c>
      <c r="B105" s="21">
        <f t="shared" si="8"/>
        <v>42591</v>
      </c>
      <c r="C105" s="26">
        <f t="shared" si="12"/>
        <v>2781511.0597302332</v>
      </c>
      <c r="D105" s="26">
        <f t="shared" si="15"/>
        <v>7976.1323951041322</v>
      </c>
      <c r="E105" s="27"/>
      <c r="F105" s="26">
        <f t="shared" si="9"/>
        <v>7976.1323951041322</v>
      </c>
      <c r="G105" s="26">
        <f t="shared" si="13"/>
        <v>5092.9892004991398</v>
      </c>
      <c r="H105" s="26">
        <f t="shared" si="14"/>
        <v>2883.143194604992</v>
      </c>
      <c r="I105" s="26">
        <f t="shared" si="10"/>
        <v>2776418.0705297343</v>
      </c>
      <c r="J105" s="26">
        <f>SUM($H$18:$H105)</f>
        <v>273317.72129889985</v>
      </c>
    </row>
    <row r="106" spans="1:10" x14ac:dyDescent="0.25">
      <c r="A106" s="20">
        <f t="shared" si="11"/>
        <v>89</v>
      </c>
      <c r="B106" s="21">
        <f t="shared" si="8"/>
        <v>42591</v>
      </c>
      <c r="C106" s="26">
        <f t="shared" si="12"/>
        <v>2776418.0705297343</v>
      </c>
      <c r="D106" s="26">
        <f t="shared" si="15"/>
        <v>7976.1323951041322</v>
      </c>
      <c r="E106" s="27"/>
      <c r="F106" s="26">
        <f t="shared" si="9"/>
        <v>7976.1323951041322</v>
      </c>
      <c r="G106" s="26">
        <f t="shared" si="13"/>
        <v>5098.268279689657</v>
      </c>
      <c r="H106" s="26">
        <f t="shared" si="14"/>
        <v>2877.8641154144748</v>
      </c>
      <c r="I106" s="26">
        <f t="shared" si="10"/>
        <v>2771319.8022500444</v>
      </c>
      <c r="J106" s="26">
        <f>SUM($H$18:$H106)</f>
        <v>276195.58541431435</v>
      </c>
    </row>
    <row r="107" spans="1:10" x14ac:dyDescent="0.25">
      <c r="A107" s="20">
        <f t="shared" si="11"/>
        <v>90</v>
      </c>
      <c r="B107" s="21">
        <f t="shared" si="8"/>
        <v>42591</v>
      </c>
      <c r="C107" s="26">
        <f t="shared" si="12"/>
        <v>2771319.8022500444</v>
      </c>
      <c r="D107" s="26">
        <f t="shared" si="15"/>
        <v>7976.1323951041322</v>
      </c>
      <c r="E107" s="27"/>
      <c r="F107" s="26">
        <f t="shared" si="9"/>
        <v>7976.1323951041322</v>
      </c>
      <c r="G107" s="26">
        <f t="shared" si="13"/>
        <v>5103.5528308487974</v>
      </c>
      <c r="H107" s="26">
        <f t="shared" si="14"/>
        <v>2872.5795642553348</v>
      </c>
      <c r="I107" s="26">
        <f t="shared" si="10"/>
        <v>2766216.2494191956</v>
      </c>
      <c r="J107" s="26">
        <f>SUM($H$18:$H107)</f>
        <v>279068.16497856966</v>
      </c>
    </row>
    <row r="108" spans="1:10" x14ac:dyDescent="0.25">
      <c r="A108" s="20">
        <f t="shared" si="11"/>
        <v>91</v>
      </c>
      <c r="B108" s="21">
        <f t="shared" si="8"/>
        <v>42622</v>
      </c>
      <c r="C108" s="26">
        <f t="shared" si="12"/>
        <v>2766216.2494191956</v>
      </c>
      <c r="D108" s="26">
        <f t="shared" si="15"/>
        <v>7976.1323951041322</v>
      </c>
      <c r="E108" s="27"/>
      <c r="F108" s="26">
        <f t="shared" si="9"/>
        <v>7976.1323951041322</v>
      </c>
      <c r="G108" s="26">
        <f t="shared" si="13"/>
        <v>5108.8428596484655</v>
      </c>
      <c r="H108" s="26">
        <f t="shared" si="14"/>
        <v>2867.2895354556667</v>
      </c>
      <c r="I108" s="26">
        <f t="shared" si="10"/>
        <v>2761107.4065595469</v>
      </c>
      <c r="J108" s="26">
        <f>SUM($H$18:$H108)</f>
        <v>281935.4545140253</v>
      </c>
    </row>
    <row r="109" spans="1:10" x14ac:dyDescent="0.25">
      <c r="A109" s="20">
        <f t="shared" si="11"/>
        <v>92</v>
      </c>
      <c r="B109" s="21">
        <f t="shared" si="8"/>
        <v>42622</v>
      </c>
      <c r="C109" s="26">
        <f t="shared" si="12"/>
        <v>2761107.4065595469</v>
      </c>
      <c r="D109" s="26">
        <f t="shared" si="15"/>
        <v>7976.1323951041322</v>
      </c>
      <c r="E109" s="27"/>
      <c r="F109" s="26">
        <f t="shared" si="9"/>
        <v>7976.1323951041322</v>
      </c>
      <c r="G109" s="26">
        <f t="shared" si="13"/>
        <v>5114.1383717664485</v>
      </c>
      <c r="H109" s="26">
        <f t="shared" si="14"/>
        <v>2861.9940233376842</v>
      </c>
      <c r="I109" s="26">
        <f t="shared" si="10"/>
        <v>2755993.2681877804</v>
      </c>
      <c r="J109" s="26">
        <f>SUM($H$18:$H109)</f>
        <v>284797.44853736297</v>
      </c>
    </row>
    <row r="110" spans="1:10" x14ac:dyDescent="0.25">
      <c r="A110" s="20">
        <f t="shared" si="11"/>
        <v>93</v>
      </c>
      <c r="B110" s="21">
        <f t="shared" si="8"/>
        <v>42622</v>
      </c>
      <c r="C110" s="26">
        <f t="shared" si="12"/>
        <v>2755993.2681877804</v>
      </c>
      <c r="D110" s="26">
        <f t="shared" si="15"/>
        <v>7976.1323951041322</v>
      </c>
      <c r="E110" s="27"/>
      <c r="F110" s="26">
        <f t="shared" si="9"/>
        <v>7976.1323951041322</v>
      </c>
      <c r="G110" s="26">
        <f t="shared" si="13"/>
        <v>5119.4393728864143</v>
      </c>
      <c r="H110" s="26">
        <f t="shared" si="14"/>
        <v>2856.6930222177184</v>
      </c>
      <c r="I110" s="26">
        <f t="shared" si="10"/>
        <v>2750873.828814894</v>
      </c>
      <c r="J110" s="26">
        <f>SUM($H$18:$H110)</f>
        <v>287654.14155958069</v>
      </c>
    </row>
    <row r="111" spans="1:10" x14ac:dyDescent="0.25">
      <c r="A111" s="20">
        <f t="shared" si="11"/>
        <v>94</v>
      </c>
      <c r="B111" s="21">
        <f t="shared" si="8"/>
        <v>42622</v>
      </c>
      <c r="C111" s="26">
        <f t="shared" si="12"/>
        <v>2750873.828814894</v>
      </c>
      <c r="D111" s="26">
        <f t="shared" si="15"/>
        <v>7976.1323951041322</v>
      </c>
      <c r="E111" s="27"/>
      <c r="F111" s="26">
        <f t="shared" si="9"/>
        <v>7976.1323951041322</v>
      </c>
      <c r="G111" s="26">
        <f t="shared" si="13"/>
        <v>5124.7458686979244</v>
      </c>
      <c r="H111" s="26">
        <f t="shared" si="14"/>
        <v>2851.3865264062074</v>
      </c>
      <c r="I111" s="26">
        <f t="shared" si="10"/>
        <v>2745749.0829461962</v>
      </c>
      <c r="J111" s="26">
        <f>SUM($H$18:$H111)</f>
        <v>290505.52808598691</v>
      </c>
    </row>
    <row r="112" spans="1:10" x14ac:dyDescent="0.25">
      <c r="A112" s="20">
        <f t="shared" si="11"/>
        <v>95</v>
      </c>
      <c r="B112" s="21">
        <f t="shared" si="8"/>
        <v>42622</v>
      </c>
      <c r="C112" s="26">
        <f t="shared" si="12"/>
        <v>2745749.0829461962</v>
      </c>
      <c r="D112" s="26">
        <f t="shared" si="15"/>
        <v>7976.1323951041322</v>
      </c>
      <c r="E112" s="27"/>
      <c r="F112" s="26">
        <f t="shared" si="9"/>
        <v>7976.1323951041322</v>
      </c>
      <c r="G112" s="26">
        <f t="shared" si="13"/>
        <v>5130.0578648964402</v>
      </c>
      <c r="H112" s="26">
        <f t="shared" si="14"/>
        <v>2846.0745302076921</v>
      </c>
      <c r="I112" s="26">
        <f t="shared" si="10"/>
        <v>2740619.0250812997</v>
      </c>
      <c r="J112" s="26">
        <f>SUM($H$18:$H112)</f>
        <v>293351.60261619458</v>
      </c>
    </row>
    <row r="113" spans="1:10" x14ac:dyDescent="0.25">
      <c r="A113" s="20">
        <f t="shared" si="11"/>
        <v>96</v>
      </c>
      <c r="B113" s="21">
        <f t="shared" si="8"/>
        <v>42652</v>
      </c>
      <c r="C113" s="26">
        <f t="shared" si="12"/>
        <v>2740619.0250812997</v>
      </c>
      <c r="D113" s="26">
        <f t="shared" si="15"/>
        <v>7976.1323951041322</v>
      </c>
      <c r="E113" s="27"/>
      <c r="F113" s="26">
        <f t="shared" si="9"/>
        <v>7976.1323951041322</v>
      </c>
      <c r="G113" s="26">
        <f t="shared" si="13"/>
        <v>5135.3753671833238</v>
      </c>
      <c r="H113" s="26">
        <f t="shared" si="14"/>
        <v>2840.7570279208089</v>
      </c>
      <c r="I113" s="26">
        <f t="shared" si="10"/>
        <v>2735483.6497141165</v>
      </c>
      <c r="J113" s="26">
        <f>SUM($H$18:$H113)</f>
        <v>296192.35964411538</v>
      </c>
    </row>
    <row r="114" spans="1:10" x14ac:dyDescent="0.25">
      <c r="A114" s="20">
        <f t="shared" si="11"/>
        <v>97</v>
      </c>
      <c r="B114" s="21">
        <f t="shared" si="8"/>
        <v>42652</v>
      </c>
      <c r="C114" s="26">
        <f t="shared" si="12"/>
        <v>2735483.6497141165</v>
      </c>
      <c r="D114" s="26">
        <f t="shared" si="15"/>
        <v>7976.1323951041322</v>
      </c>
      <c r="E114" s="27"/>
      <c r="F114" s="26">
        <f t="shared" si="9"/>
        <v>7976.1323951041322</v>
      </c>
      <c r="G114" s="26">
        <f t="shared" si="13"/>
        <v>5140.6983812658455</v>
      </c>
      <c r="H114" s="26">
        <f t="shared" si="14"/>
        <v>2835.4340138382863</v>
      </c>
      <c r="I114" s="26">
        <f t="shared" si="10"/>
        <v>2730342.9513328508</v>
      </c>
      <c r="J114" s="26">
        <f>SUM($H$18:$H114)</f>
        <v>299027.79365795368</v>
      </c>
    </row>
    <row r="115" spans="1:10" x14ac:dyDescent="0.25">
      <c r="A115" s="20">
        <f t="shared" si="11"/>
        <v>98</v>
      </c>
      <c r="B115" s="21">
        <f t="shared" si="8"/>
        <v>42652</v>
      </c>
      <c r="C115" s="26">
        <f t="shared" si="12"/>
        <v>2730342.9513328508</v>
      </c>
      <c r="D115" s="26">
        <f t="shared" si="15"/>
        <v>7976.1323951041322</v>
      </c>
      <c r="E115" s="27"/>
      <c r="F115" s="26">
        <f t="shared" si="9"/>
        <v>7976.1323951041322</v>
      </c>
      <c r="G115" s="26">
        <f t="shared" si="13"/>
        <v>5146.0269128571963</v>
      </c>
      <c r="H115" s="26">
        <f t="shared" si="14"/>
        <v>2830.1054822469359</v>
      </c>
      <c r="I115" s="26">
        <f t="shared" si="10"/>
        <v>2725196.9244199935</v>
      </c>
      <c r="J115" s="26">
        <f>SUM($H$18:$H115)</f>
        <v>301857.89914020064</v>
      </c>
    </row>
    <row r="116" spans="1:10" x14ac:dyDescent="0.25">
      <c r="A116" s="20">
        <f t="shared" si="11"/>
        <v>99</v>
      </c>
      <c r="B116" s="21">
        <f t="shared" si="8"/>
        <v>42652</v>
      </c>
      <c r="C116" s="26">
        <f t="shared" si="12"/>
        <v>2725196.9244199935</v>
      </c>
      <c r="D116" s="26">
        <f t="shared" si="15"/>
        <v>7976.1323951041322</v>
      </c>
      <c r="E116" s="27"/>
      <c r="F116" s="26">
        <f t="shared" si="9"/>
        <v>7976.1323951041322</v>
      </c>
      <c r="G116" s="26">
        <f t="shared" si="13"/>
        <v>5151.3609676764845</v>
      </c>
      <c r="H116" s="26">
        <f t="shared" si="14"/>
        <v>2824.7714274276473</v>
      </c>
      <c r="I116" s="26">
        <f t="shared" si="10"/>
        <v>2720045.5634523169</v>
      </c>
      <c r="J116" s="26">
        <f>SUM($H$18:$H116)</f>
        <v>304682.67056762829</v>
      </c>
    </row>
    <row r="117" spans="1:10" x14ac:dyDescent="0.25">
      <c r="A117" s="20">
        <f t="shared" si="11"/>
        <v>100</v>
      </c>
      <c r="B117" s="21">
        <f t="shared" si="8"/>
        <v>42683</v>
      </c>
      <c r="C117" s="26">
        <f t="shared" si="12"/>
        <v>2720045.5634523169</v>
      </c>
      <c r="D117" s="26">
        <f t="shared" si="15"/>
        <v>7976.1323951041322</v>
      </c>
      <c r="E117" s="27"/>
      <c r="F117" s="26">
        <f t="shared" si="9"/>
        <v>7976.1323951041322</v>
      </c>
      <c r="G117" s="26">
        <f t="shared" si="13"/>
        <v>5156.70055144875</v>
      </c>
      <c r="H117" s="26">
        <f t="shared" si="14"/>
        <v>2819.4318436553826</v>
      </c>
      <c r="I117" s="26">
        <f t="shared" si="10"/>
        <v>2714888.8629008681</v>
      </c>
      <c r="J117" s="26">
        <f>SUM($H$18:$H117)</f>
        <v>307502.10241128365</v>
      </c>
    </row>
    <row r="118" spans="1:10" x14ac:dyDescent="0.25">
      <c r="A118" s="20">
        <f t="shared" si="11"/>
        <v>101</v>
      </c>
      <c r="B118" s="21">
        <f t="shared" si="8"/>
        <v>42683</v>
      </c>
      <c r="C118" s="26">
        <f t="shared" si="12"/>
        <v>2714888.8629008681</v>
      </c>
      <c r="D118" s="26">
        <f t="shared" si="15"/>
        <v>7976.1323951041322</v>
      </c>
      <c r="E118" s="27"/>
      <c r="F118" s="26">
        <f t="shared" si="9"/>
        <v>7976.1323951041322</v>
      </c>
      <c r="G118" s="26">
        <f t="shared" si="13"/>
        <v>5162.0456699049628</v>
      </c>
      <c r="H118" s="26">
        <f t="shared" si="14"/>
        <v>2814.086725199169</v>
      </c>
      <c r="I118" s="26">
        <f t="shared" si="10"/>
        <v>2709726.8172309631</v>
      </c>
      <c r="J118" s="26">
        <f>SUM($H$18:$H118)</f>
        <v>310316.18913648283</v>
      </c>
    </row>
    <row r="119" spans="1:10" x14ac:dyDescent="0.25">
      <c r="A119" s="20">
        <f t="shared" si="11"/>
        <v>102</v>
      </c>
      <c r="B119" s="21">
        <f t="shared" si="8"/>
        <v>42683</v>
      </c>
      <c r="C119" s="26">
        <f t="shared" si="12"/>
        <v>2709726.8172309631</v>
      </c>
      <c r="D119" s="26">
        <f t="shared" si="15"/>
        <v>7976.1323951041322</v>
      </c>
      <c r="E119" s="27"/>
      <c r="F119" s="26">
        <f t="shared" si="9"/>
        <v>7976.1323951041322</v>
      </c>
      <c r="G119" s="26">
        <f t="shared" si="13"/>
        <v>5167.396328782037</v>
      </c>
      <c r="H119" s="26">
        <f t="shared" si="14"/>
        <v>2808.7360663220948</v>
      </c>
      <c r="I119" s="26">
        <f t="shared" si="10"/>
        <v>2704559.420902181</v>
      </c>
      <c r="J119" s="26">
        <f>SUM($H$18:$H119)</f>
        <v>313124.92520280491</v>
      </c>
    </row>
    <row r="120" spans="1:10" x14ac:dyDescent="0.25">
      <c r="A120" s="20">
        <f t="shared" si="11"/>
        <v>103</v>
      </c>
      <c r="B120" s="21">
        <f t="shared" si="8"/>
        <v>42683</v>
      </c>
      <c r="C120" s="26">
        <f t="shared" si="12"/>
        <v>2704559.420902181</v>
      </c>
      <c r="D120" s="26">
        <f t="shared" si="15"/>
        <v>7976.1323951041322</v>
      </c>
      <c r="E120" s="27"/>
      <c r="F120" s="26">
        <f t="shared" si="9"/>
        <v>7976.1323951041322</v>
      </c>
      <c r="G120" s="26">
        <f t="shared" si="13"/>
        <v>5172.7525338228334</v>
      </c>
      <c r="H120" s="26">
        <f t="shared" si="14"/>
        <v>2803.3798612812993</v>
      </c>
      <c r="I120" s="26">
        <f t="shared" si="10"/>
        <v>2699386.6683683582</v>
      </c>
      <c r="J120" s="26">
        <f>SUM($H$18:$H120)</f>
        <v>315928.30506408622</v>
      </c>
    </row>
    <row r="121" spans="1:10" x14ac:dyDescent="0.25">
      <c r="A121" s="20">
        <f t="shared" si="11"/>
        <v>104</v>
      </c>
      <c r="B121" s="21">
        <f t="shared" si="8"/>
        <v>42713</v>
      </c>
      <c r="C121" s="26">
        <f t="shared" si="12"/>
        <v>2699386.6683683582</v>
      </c>
      <c r="D121" s="26">
        <f t="shared" si="15"/>
        <v>7976.1323951041322</v>
      </c>
      <c r="E121" s="27"/>
      <c r="F121" s="26">
        <f t="shared" si="9"/>
        <v>7976.1323951041322</v>
      </c>
      <c r="G121" s="26">
        <f t="shared" si="13"/>
        <v>5178.1142907761605</v>
      </c>
      <c r="H121" s="26">
        <f t="shared" si="14"/>
        <v>2798.0181043279713</v>
      </c>
      <c r="I121" s="26">
        <f t="shared" si="10"/>
        <v>2694208.554077582</v>
      </c>
      <c r="J121" s="26">
        <f>SUM($H$18:$H121)</f>
        <v>318726.32316841418</v>
      </c>
    </row>
    <row r="122" spans="1:10" x14ac:dyDescent="0.25">
      <c r="A122" s="20">
        <f t="shared" si="11"/>
        <v>105</v>
      </c>
      <c r="B122" s="21">
        <f t="shared" si="8"/>
        <v>42713</v>
      </c>
      <c r="C122" s="26">
        <f t="shared" si="12"/>
        <v>2694208.554077582</v>
      </c>
      <c r="D122" s="26">
        <f t="shared" si="15"/>
        <v>7976.1323951041322</v>
      </c>
      <c r="E122" s="27"/>
      <c r="F122" s="26">
        <f t="shared" si="9"/>
        <v>7976.1323951041322</v>
      </c>
      <c r="G122" s="26">
        <f t="shared" si="13"/>
        <v>5183.4816053967925</v>
      </c>
      <c r="H122" s="26">
        <f t="shared" si="14"/>
        <v>2792.6507897073398</v>
      </c>
      <c r="I122" s="26">
        <f t="shared" si="10"/>
        <v>2689025.0724721854</v>
      </c>
      <c r="J122" s="26">
        <f>SUM($H$18:$H122)</f>
        <v>321518.9739581215</v>
      </c>
    </row>
    <row r="123" spans="1:10" x14ac:dyDescent="0.25">
      <c r="A123" s="20">
        <f t="shared" si="11"/>
        <v>106</v>
      </c>
      <c r="B123" s="21">
        <f t="shared" si="8"/>
        <v>42713</v>
      </c>
      <c r="C123" s="26">
        <f t="shared" si="12"/>
        <v>2689025.0724721854</v>
      </c>
      <c r="D123" s="26">
        <f t="shared" si="15"/>
        <v>7976.1323951041322</v>
      </c>
      <c r="E123" s="27"/>
      <c r="F123" s="26">
        <f t="shared" si="9"/>
        <v>7976.1323951041322</v>
      </c>
      <c r="G123" s="26">
        <f t="shared" si="13"/>
        <v>5188.8544834454633</v>
      </c>
      <c r="H123" s="26">
        <f t="shared" si="14"/>
        <v>2787.2779116586689</v>
      </c>
      <c r="I123" s="26">
        <f t="shared" si="10"/>
        <v>2683836.2179887397</v>
      </c>
      <c r="J123" s="26">
        <f>SUM($H$18:$H123)</f>
        <v>324306.25186978019</v>
      </c>
    </row>
    <row r="124" spans="1:10" x14ac:dyDescent="0.25">
      <c r="A124" s="20">
        <f t="shared" si="11"/>
        <v>107</v>
      </c>
      <c r="B124" s="21">
        <f t="shared" si="8"/>
        <v>42713</v>
      </c>
      <c r="C124" s="26">
        <f t="shared" si="12"/>
        <v>2683836.2179887397</v>
      </c>
      <c r="D124" s="26">
        <f t="shared" si="15"/>
        <v>7976.1323951041322</v>
      </c>
      <c r="E124" s="27"/>
      <c r="F124" s="26">
        <f t="shared" si="9"/>
        <v>7976.1323951041322</v>
      </c>
      <c r="G124" s="26">
        <f t="shared" si="13"/>
        <v>5194.2329306888805</v>
      </c>
      <c r="H124" s="26">
        <f t="shared" si="14"/>
        <v>2781.8994644152513</v>
      </c>
      <c r="I124" s="26">
        <f t="shared" si="10"/>
        <v>2678641.9850580511</v>
      </c>
      <c r="J124" s="26">
        <f>SUM($H$18:$H124)</f>
        <v>327088.15133419546</v>
      </c>
    </row>
    <row r="125" spans="1:10" x14ac:dyDescent="0.25">
      <c r="A125" s="20">
        <f t="shared" si="11"/>
        <v>108</v>
      </c>
      <c r="B125" s="21">
        <f t="shared" si="8"/>
        <v>42713</v>
      </c>
      <c r="C125" s="26">
        <f t="shared" si="12"/>
        <v>2678641.9850580511</v>
      </c>
      <c r="D125" s="26">
        <f t="shared" si="15"/>
        <v>7976.1323951041322</v>
      </c>
      <c r="E125" s="27"/>
      <c r="F125" s="26">
        <f t="shared" si="9"/>
        <v>7976.1323951041322</v>
      </c>
      <c r="G125" s="26">
        <f t="shared" si="13"/>
        <v>5199.6169528997289</v>
      </c>
      <c r="H125" s="26">
        <f t="shared" si="14"/>
        <v>2776.5154422044029</v>
      </c>
      <c r="I125" s="26">
        <f t="shared" si="10"/>
        <v>2673442.3681051512</v>
      </c>
      <c r="J125" s="26">
        <f>SUM($H$18:$H125)</f>
        <v>329864.66677639988</v>
      </c>
    </row>
    <row r="126" spans="1:10" x14ac:dyDescent="0.25">
      <c r="A126" s="20">
        <f t="shared" si="11"/>
        <v>109</v>
      </c>
      <c r="B126" s="21">
        <f t="shared" si="8"/>
        <v>42744</v>
      </c>
      <c r="C126" s="26">
        <f t="shared" si="12"/>
        <v>2673442.3681051512</v>
      </c>
      <c r="D126" s="26">
        <f t="shared" si="15"/>
        <v>7976.1323951041322</v>
      </c>
      <c r="E126" s="27"/>
      <c r="F126" s="26">
        <f t="shared" si="9"/>
        <v>7976.1323951041322</v>
      </c>
      <c r="G126" s="26">
        <f t="shared" si="13"/>
        <v>5205.0065558566766</v>
      </c>
      <c r="H126" s="26">
        <f t="shared" si="14"/>
        <v>2771.1258392474551</v>
      </c>
      <c r="I126" s="26">
        <f t="shared" si="10"/>
        <v>2668237.3615492946</v>
      </c>
      <c r="J126" s="26">
        <f>SUM($H$18:$H126)</f>
        <v>332635.79261564731</v>
      </c>
    </row>
    <row r="127" spans="1:10" x14ac:dyDescent="0.25">
      <c r="A127" s="20">
        <f t="shared" si="11"/>
        <v>110</v>
      </c>
      <c r="B127" s="21">
        <f t="shared" si="8"/>
        <v>42744</v>
      </c>
      <c r="C127" s="26">
        <f t="shared" si="12"/>
        <v>2668237.3615492946</v>
      </c>
      <c r="D127" s="26">
        <f t="shared" si="15"/>
        <v>7976.1323951041322</v>
      </c>
      <c r="E127" s="27"/>
      <c r="F127" s="26">
        <f t="shared" si="9"/>
        <v>7976.1323951041322</v>
      </c>
      <c r="G127" s="26">
        <f t="shared" si="13"/>
        <v>5210.401745344383</v>
      </c>
      <c r="H127" s="26">
        <f t="shared" si="14"/>
        <v>2765.7306497597497</v>
      </c>
      <c r="I127" s="26">
        <f t="shared" si="10"/>
        <v>2663026.95980395</v>
      </c>
      <c r="J127" s="26">
        <f>SUM($H$18:$H127)</f>
        <v>335401.52326540707</v>
      </c>
    </row>
    <row r="128" spans="1:10" x14ac:dyDescent="0.25">
      <c r="A128" s="20">
        <f t="shared" si="11"/>
        <v>111</v>
      </c>
      <c r="B128" s="21">
        <f t="shared" si="8"/>
        <v>42744</v>
      </c>
      <c r="C128" s="26">
        <f t="shared" si="12"/>
        <v>2663026.95980395</v>
      </c>
      <c r="D128" s="26">
        <f t="shared" si="15"/>
        <v>7976.1323951041322</v>
      </c>
      <c r="E128" s="27"/>
      <c r="F128" s="26">
        <f t="shared" si="9"/>
        <v>7976.1323951041322</v>
      </c>
      <c r="G128" s="26">
        <f t="shared" si="13"/>
        <v>5215.8025271534989</v>
      </c>
      <c r="H128" s="26">
        <f t="shared" si="14"/>
        <v>2760.3298679506329</v>
      </c>
      <c r="I128" s="26">
        <f t="shared" si="10"/>
        <v>2657811.1572767966</v>
      </c>
      <c r="J128" s="26">
        <f>SUM($H$18:$H128)</f>
        <v>338161.85313335771</v>
      </c>
    </row>
    <row r="129" spans="1:10" x14ac:dyDescent="0.25">
      <c r="A129" s="20">
        <f t="shared" si="11"/>
        <v>112</v>
      </c>
      <c r="B129" s="21">
        <f t="shared" si="8"/>
        <v>42744</v>
      </c>
      <c r="C129" s="26">
        <f t="shared" si="12"/>
        <v>2657811.1572767966</v>
      </c>
      <c r="D129" s="26">
        <f t="shared" si="15"/>
        <v>7976.1323951041322</v>
      </c>
      <c r="E129" s="27"/>
      <c r="F129" s="26">
        <f t="shared" si="9"/>
        <v>7976.1323951041322</v>
      </c>
      <c r="G129" s="26">
        <f t="shared" si="13"/>
        <v>5221.2089070806833</v>
      </c>
      <c r="H129" s="26">
        <f t="shared" si="14"/>
        <v>2754.923488023449</v>
      </c>
      <c r="I129" s="26">
        <f t="shared" si="10"/>
        <v>2652589.9483697158</v>
      </c>
      <c r="J129" s="26">
        <f>SUM($H$18:$H129)</f>
        <v>340916.77662138117</v>
      </c>
    </row>
    <row r="130" spans="1:10" x14ac:dyDescent="0.25">
      <c r="A130" s="20">
        <f t="shared" si="11"/>
        <v>113</v>
      </c>
      <c r="B130" s="21">
        <f t="shared" si="8"/>
        <v>42775</v>
      </c>
      <c r="C130" s="26">
        <f t="shared" si="12"/>
        <v>2652589.9483697158</v>
      </c>
      <c r="D130" s="26">
        <f t="shared" si="15"/>
        <v>7976.1323951041322</v>
      </c>
      <c r="E130" s="27"/>
      <c r="F130" s="26">
        <f t="shared" si="9"/>
        <v>7976.1323951041322</v>
      </c>
      <c r="G130" s="26">
        <f t="shared" si="13"/>
        <v>5226.6208909285997</v>
      </c>
      <c r="H130" s="26">
        <f t="shared" si="14"/>
        <v>2749.5115041755325</v>
      </c>
      <c r="I130" s="26">
        <f t="shared" si="10"/>
        <v>2647363.3274787874</v>
      </c>
      <c r="J130" s="26">
        <f>SUM($H$18:$H130)</f>
        <v>343666.28812555672</v>
      </c>
    </row>
    <row r="131" spans="1:10" x14ac:dyDescent="0.25">
      <c r="A131" s="20">
        <f t="shared" si="11"/>
        <v>114</v>
      </c>
      <c r="B131" s="21">
        <f t="shared" si="8"/>
        <v>42775</v>
      </c>
      <c r="C131" s="26">
        <f t="shared" si="12"/>
        <v>2647363.3274787874</v>
      </c>
      <c r="D131" s="26">
        <f t="shared" si="15"/>
        <v>7976.1323951041322</v>
      </c>
      <c r="E131" s="27"/>
      <c r="F131" s="26">
        <f t="shared" si="9"/>
        <v>7976.1323951041322</v>
      </c>
      <c r="G131" s="26">
        <f t="shared" si="13"/>
        <v>5232.038484505927</v>
      </c>
      <c r="H131" s="26">
        <f t="shared" si="14"/>
        <v>2744.0939105982052</v>
      </c>
      <c r="I131" s="26">
        <f t="shared" si="10"/>
        <v>2642131.2889942816</v>
      </c>
      <c r="J131" s="26">
        <f>SUM($H$18:$H131)</f>
        <v>346410.38203615492</v>
      </c>
    </row>
    <row r="132" spans="1:10" x14ac:dyDescent="0.25">
      <c r="A132" s="20">
        <f t="shared" si="11"/>
        <v>115</v>
      </c>
      <c r="B132" s="21">
        <f t="shared" si="8"/>
        <v>42775</v>
      </c>
      <c r="C132" s="26">
        <f t="shared" si="12"/>
        <v>2642131.2889942816</v>
      </c>
      <c r="D132" s="26">
        <f t="shared" si="15"/>
        <v>7976.1323951041322</v>
      </c>
      <c r="E132" s="27"/>
      <c r="F132" s="26">
        <f t="shared" si="9"/>
        <v>7976.1323951041322</v>
      </c>
      <c r="G132" s="26">
        <f t="shared" si="13"/>
        <v>5237.4616936273669</v>
      </c>
      <c r="H132" s="26">
        <f t="shared" si="14"/>
        <v>2738.6707014767649</v>
      </c>
      <c r="I132" s="26">
        <f t="shared" si="10"/>
        <v>2636893.8273006543</v>
      </c>
      <c r="J132" s="26">
        <f>SUM($H$18:$H132)</f>
        <v>349149.05273763166</v>
      </c>
    </row>
    <row r="133" spans="1:10" x14ac:dyDescent="0.25">
      <c r="A133" s="20">
        <f t="shared" si="11"/>
        <v>116</v>
      </c>
      <c r="B133" s="21">
        <f t="shared" si="8"/>
        <v>42775</v>
      </c>
      <c r="C133" s="26">
        <f t="shared" si="12"/>
        <v>2636893.8273006543</v>
      </c>
      <c r="D133" s="26">
        <f t="shared" si="15"/>
        <v>7976.1323951041322</v>
      </c>
      <c r="E133" s="27"/>
      <c r="F133" s="26">
        <f t="shared" si="9"/>
        <v>7976.1323951041322</v>
      </c>
      <c r="G133" s="26">
        <f t="shared" si="13"/>
        <v>5242.8905241136463</v>
      </c>
      <c r="H133" s="26">
        <f t="shared" si="14"/>
        <v>2733.2418709904859</v>
      </c>
      <c r="I133" s="26">
        <f t="shared" si="10"/>
        <v>2631650.9367765407</v>
      </c>
      <c r="J133" s="26">
        <f>SUM($H$18:$H133)</f>
        <v>351882.29460862215</v>
      </c>
    </row>
    <row r="134" spans="1:10" x14ac:dyDescent="0.25">
      <c r="A134" s="20">
        <f t="shared" si="11"/>
        <v>117</v>
      </c>
      <c r="B134" s="21">
        <f t="shared" si="8"/>
        <v>42803</v>
      </c>
      <c r="C134" s="26">
        <f t="shared" si="12"/>
        <v>2631650.9367765407</v>
      </c>
      <c r="D134" s="26">
        <f t="shared" si="15"/>
        <v>7976.1323951041322</v>
      </c>
      <c r="E134" s="27"/>
      <c r="F134" s="26">
        <f t="shared" si="9"/>
        <v>7976.1323951041322</v>
      </c>
      <c r="G134" s="26">
        <f t="shared" si="13"/>
        <v>5248.3249817915257</v>
      </c>
      <c r="H134" s="26">
        <f t="shared" si="14"/>
        <v>2727.807413312607</v>
      </c>
      <c r="I134" s="26">
        <f t="shared" si="10"/>
        <v>2626402.6117947493</v>
      </c>
      <c r="J134" s="26">
        <f>SUM($H$18:$H134)</f>
        <v>354610.10202193476</v>
      </c>
    </row>
    <row r="135" spans="1:10" x14ac:dyDescent="0.25">
      <c r="A135" s="20">
        <f t="shared" si="11"/>
        <v>118</v>
      </c>
      <c r="B135" s="21">
        <f t="shared" si="8"/>
        <v>42803</v>
      </c>
      <c r="C135" s="26">
        <f t="shared" si="12"/>
        <v>2626402.6117947493</v>
      </c>
      <c r="D135" s="26">
        <f t="shared" si="15"/>
        <v>7976.1323951041322</v>
      </c>
      <c r="E135" s="27"/>
      <c r="F135" s="26">
        <f t="shared" si="9"/>
        <v>7976.1323951041322</v>
      </c>
      <c r="G135" s="26">
        <f t="shared" si="13"/>
        <v>5253.7650724938048</v>
      </c>
      <c r="H135" s="26">
        <f t="shared" si="14"/>
        <v>2722.3673226103269</v>
      </c>
      <c r="I135" s="26">
        <f t="shared" si="10"/>
        <v>2621148.8467222555</v>
      </c>
      <c r="J135" s="26">
        <f>SUM($H$18:$H135)</f>
        <v>357332.4693445451</v>
      </c>
    </row>
    <row r="136" spans="1:10" x14ac:dyDescent="0.25">
      <c r="A136" s="20">
        <f t="shared" si="11"/>
        <v>119</v>
      </c>
      <c r="B136" s="21">
        <f t="shared" si="8"/>
        <v>42803</v>
      </c>
      <c r="C136" s="26">
        <f t="shared" si="12"/>
        <v>2621148.8467222555</v>
      </c>
      <c r="D136" s="26">
        <f t="shared" si="15"/>
        <v>7976.1323951041322</v>
      </c>
      <c r="E136" s="27"/>
      <c r="F136" s="26">
        <f t="shared" si="9"/>
        <v>7976.1323951041322</v>
      </c>
      <c r="G136" s="26">
        <f t="shared" si="13"/>
        <v>5259.2108020593332</v>
      </c>
      <c r="H136" s="26">
        <f t="shared" si="14"/>
        <v>2716.9215930447995</v>
      </c>
      <c r="I136" s="26">
        <f t="shared" si="10"/>
        <v>2615889.6359201963</v>
      </c>
      <c r="J136" s="26">
        <f>SUM($H$18:$H136)</f>
        <v>360049.39093758992</v>
      </c>
    </row>
    <row r="137" spans="1:10" x14ac:dyDescent="0.25">
      <c r="A137" s="20">
        <f t="shared" si="11"/>
        <v>120</v>
      </c>
      <c r="B137" s="21">
        <f t="shared" si="8"/>
        <v>42803</v>
      </c>
      <c r="C137" s="26">
        <f t="shared" si="12"/>
        <v>2615889.6359201963</v>
      </c>
      <c r="D137" s="26">
        <f t="shared" si="15"/>
        <v>7976.1323951041322</v>
      </c>
      <c r="E137" s="27"/>
      <c r="F137" s="26">
        <f t="shared" si="9"/>
        <v>7976.1323951041322</v>
      </c>
      <c r="G137" s="26">
        <f t="shared" si="13"/>
        <v>5264.6621763330058</v>
      </c>
      <c r="H137" s="26">
        <f t="shared" si="14"/>
        <v>2711.4702187711268</v>
      </c>
      <c r="I137" s="26">
        <f t="shared" si="10"/>
        <v>2610624.9737438634</v>
      </c>
      <c r="J137" s="26">
        <f>SUM($H$18:$H137)</f>
        <v>362760.86115636106</v>
      </c>
    </row>
    <row r="138" spans="1:10" x14ac:dyDescent="0.25">
      <c r="A138" s="20">
        <f t="shared" si="11"/>
        <v>121</v>
      </c>
      <c r="B138" s="21">
        <f t="shared" si="8"/>
        <v>42803</v>
      </c>
      <c r="C138" s="26">
        <f t="shared" si="12"/>
        <v>2610624.9737438634</v>
      </c>
      <c r="D138" s="26">
        <f t="shared" si="15"/>
        <v>7976.1323951041322</v>
      </c>
      <c r="E138" s="27"/>
      <c r="F138" s="26">
        <f t="shared" si="9"/>
        <v>7976.1323951041322</v>
      </c>
      <c r="G138" s="26">
        <f t="shared" si="13"/>
        <v>5270.1192011657813</v>
      </c>
      <c r="H138" s="26">
        <f t="shared" si="14"/>
        <v>2706.0131939383509</v>
      </c>
      <c r="I138" s="26">
        <f t="shared" si="10"/>
        <v>2605354.8545426978</v>
      </c>
      <c r="J138" s="26">
        <f>SUM($H$18:$H138)</f>
        <v>365466.87435029942</v>
      </c>
    </row>
    <row r="139" spans="1:10" x14ac:dyDescent="0.25">
      <c r="A139" s="20">
        <f t="shared" si="11"/>
        <v>122</v>
      </c>
      <c r="B139" s="21">
        <f t="shared" si="8"/>
        <v>42834</v>
      </c>
      <c r="C139" s="26">
        <f t="shared" si="12"/>
        <v>2605354.8545426978</v>
      </c>
      <c r="D139" s="26">
        <f t="shared" si="15"/>
        <v>7976.1323951041322</v>
      </c>
      <c r="E139" s="27"/>
      <c r="F139" s="26">
        <f t="shared" si="9"/>
        <v>7976.1323951041322</v>
      </c>
      <c r="G139" s="26">
        <f t="shared" si="13"/>
        <v>5275.5818824146827</v>
      </c>
      <c r="H139" s="26">
        <f t="shared" si="14"/>
        <v>2700.55051268945</v>
      </c>
      <c r="I139" s="26">
        <f t="shared" si="10"/>
        <v>2600079.2726602829</v>
      </c>
      <c r="J139" s="26">
        <f>SUM($H$18:$H139)</f>
        <v>368167.42486298888</v>
      </c>
    </row>
    <row r="140" spans="1:10" x14ac:dyDescent="0.25">
      <c r="A140" s="20">
        <f t="shared" si="11"/>
        <v>123</v>
      </c>
      <c r="B140" s="21">
        <f t="shared" si="8"/>
        <v>42834</v>
      </c>
      <c r="C140" s="26">
        <f t="shared" si="12"/>
        <v>2600079.2726602829</v>
      </c>
      <c r="D140" s="26">
        <f t="shared" si="15"/>
        <v>7976.1323951041322</v>
      </c>
      <c r="E140" s="27"/>
      <c r="F140" s="26">
        <f t="shared" si="9"/>
        <v>7976.1323951041322</v>
      </c>
      <c r="G140" s="26">
        <f t="shared" si="13"/>
        <v>5281.0502259428004</v>
      </c>
      <c r="H140" s="26">
        <f t="shared" si="14"/>
        <v>2695.0821691613319</v>
      </c>
      <c r="I140" s="26">
        <f t="shared" si="10"/>
        <v>2594798.22243434</v>
      </c>
      <c r="J140" s="26">
        <f>SUM($H$18:$H140)</f>
        <v>370862.50703215023</v>
      </c>
    </row>
    <row r="141" spans="1:10" x14ac:dyDescent="0.25">
      <c r="A141" s="20">
        <f t="shared" si="11"/>
        <v>124</v>
      </c>
      <c r="B141" s="21">
        <f t="shared" si="8"/>
        <v>42834</v>
      </c>
      <c r="C141" s="26">
        <f t="shared" si="12"/>
        <v>2594798.22243434</v>
      </c>
      <c r="D141" s="26">
        <f t="shared" si="15"/>
        <v>7976.1323951041322</v>
      </c>
      <c r="E141" s="27"/>
      <c r="F141" s="26">
        <f t="shared" si="9"/>
        <v>7976.1323951041322</v>
      </c>
      <c r="G141" s="26">
        <f t="shared" si="13"/>
        <v>5286.5242376193064</v>
      </c>
      <c r="H141" s="26">
        <f t="shared" si="14"/>
        <v>2689.6081574848258</v>
      </c>
      <c r="I141" s="26">
        <f t="shared" si="10"/>
        <v>2589511.6981967208</v>
      </c>
      <c r="J141" s="26">
        <f>SUM($H$18:$H141)</f>
        <v>373552.11518963508</v>
      </c>
    </row>
    <row r="142" spans="1:10" x14ac:dyDescent="0.25">
      <c r="A142" s="20">
        <f t="shared" si="11"/>
        <v>125</v>
      </c>
      <c r="B142" s="21">
        <f t="shared" si="8"/>
        <v>42834</v>
      </c>
      <c r="C142" s="26">
        <f t="shared" si="12"/>
        <v>2589511.6981967208</v>
      </c>
      <c r="D142" s="26">
        <f t="shared" si="15"/>
        <v>7976.1323951041322</v>
      </c>
      <c r="E142" s="27"/>
      <c r="F142" s="26">
        <f t="shared" si="9"/>
        <v>7976.1323951041322</v>
      </c>
      <c r="G142" s="26">
        <f t="shared" si="13"/>
        <v>5292.0039233194539</v>
      </c>
      <c r="H142" s="26">
        <f t="shared" si="14"/>
        <v>2684.1284717846784</v>
      </c>
      <c r="I142" s="26">
        <f t="shared" si="10"/>
        <v>2584219.6942734015</v>
      </c>
      <c r="J142" s="26">
        <f>SUM($H$18:$H142)</f>
        <v>376236.24366141978</v>
      </c>
    </row>
    <row r="143" spans="1:10" x14ac:dyDescent="0.25">
      <c r="A143" s="20">
        <f t="shared" si="11"/>
        <v>126</v>
      </c>
      <c r="B143" s="21">
        <f t="shared" si="8"/>
        <v>42864</v>
      </c>
      <c r="C143" s="26">
        <f t="shared" si="12"/>
        <v>2584219.6942734015</v>
      </c>
      <c r="D143" s="26">
        <f t="shared" si="15"/>
        <v>7976.1323951041322</v>
      </c>
      <c r="E143" s="27"/>
      <c r="F143" s="26">
        <f t="shared" si="9"/>
        <v>7976.1323951041322</v>
      </c>
      <c r="G143" s="26">
        <f t="shared" si="13"/>
        <v>5297.4892889245875</v>
      </c>
      <c r="H143" s="26">
        <f t="shared" si="14"/>
        <v>2678.6431061795452</v>
      </c>
      <c r="I143" s="26">
        <f t="shared" si="10"/>
        <v>2578922.2049844768</v>
      </c>
      <c r="J143" s="26">
        <f>SUM($H$18:$H143)</f>
        <v>378914.88676759932</v>
      </c>
    </row>
    <row r="144" spans="1:10" x14ac:dyDescent="0.25">
      <c r="A144" s="20">
        <f t="shared" si="11"/>
        <v>127</v>
      </c>
      <c r="B144" s="21">
        <f t="shared" si="8"/>
        <v>42864</v>
      </c>
      <c r="C144" s="26">
        <f t="shared" si="12"/>
        <v>2578922.2049844768</v>
      </c>
      <c r="D144" s="26">
        <f t="shared" si="15"/>
        <v>7976.1323951041322</v>
      </c>
      <c r="E144" s="27"/>
      <c r="F144" s="26">
        <f t="shared" si="9"/>
        <v>7976.1323951041322</v>
      </c>
      <c r="G144" s="26">
        <f t="shared" si="13"/>
        <v>5302.9803403221449</v>
      </c>
      <c r="H144" s="26">
        <f t="shared" si="14"/>
        <v>2673.1520547819869</v>
      </c>
      <c r="I144" s="26">
        <f t="shared" si="10"/>
        <v>2573619.2246441548</v>
      </c>
      <c r="J144" s="26">
        <f>SUM($H$18:$H144)</f>
        <v>381588.03882238129</v>
      </c>
    </row>
    <row r="145" spans="1:10" x14ac:dyDescent="0.25">
      <c r="A145" s="20">
        <f t="shared" si="11"/>
        <v>128</v>
      </c>
      <c r="B145" s="21">
        <f t="shared" si="8"/>
        <v>42864</v>
      </c>
      <c r="C145" s="26">
        <f t="shared" si="12"/>
        <v>2573619.2246441548</v>
      </c>
      <c r="D145" s="26">
        <f t="shared" si="15"/>
        <v>7976.1323951041322</v>
      </c>
      <c r="E145" s="27"/>
      <c r="F145" s="26">
        <f t="shared" si="9"/>
        <v>7976.1323951041322</v>
      </c>
      <c r="G145" s="26">
        <f t="shared" si="13"/>
        <v>5308.4770834056717</v>
      </c>
      <c r="H145" s="26">
        <f t="shared" si="14"/>
        <v>2667.6553116984605</v>
      </c>
      <c r="I145" s="26">
        <f t="shared" si="10"/>
        <v>2568310.7475607493</v>
      </c>
      <c r="J145" s="26">
        <f>SUM($H$18:$H145)</f>
        <v>384255.69413407973</v>
      </c>
    </row>
    <row r="146" spans="1:10" x14ac:dyDescent="0.25">
      <c r="A146" s="20">
        <f t="shared" si="11"/>
        <v>129</v>
      </c>
      <c r="B146" s="21">
        <f t="shared" ref="B146:B209" si="16">IF(Pay_Num&lt;&gt;"",DATE(YEAR(Loan_Start),MONTH(Loan_Start)+(Pay_Num)*12/Num_Pmt_Per_Year,DAY(Loan_Start)),"")</f>
        <v>42864</v>
      </c>
      <c r="C146" s="26">
        <f t="shared" si="12"/>
        <v>2568310.7475607493</v>
      </c>
      <c r="D146" s="26">
        <f t="shared" si="15"/>
        <v>7976.1323951041322</v>
      </c>
      <c r="E146" s="27"/>
      <c r="F146" s="26">
        <f t="shared" ref="F146:F209" si="17">IF(AND(Pay_Num&lt;&gt;"",Sched_Pay+Extra_Pay&lt;Beg_Bal),Sched_Pay+Extra_Pay,IF(Pay_Num&lt;&gt;"",Beg_Bal,""))</f>
        <v>7976.1323951041322</v>
      </c>
      <c r="G146" s="26">
        <f t="shared" si="13"/>
        <v>5313.9795240748172</v>
      </c>
      <c r="H146" s="26">
        <f t="shared" si="14"/>
        <v>2662.1528710293155</v>
      </c>
      <c r="I146" s="26">
        <f t="shared" ref="I146:I209" si="18">IF(AND(Pay_Num&lt;&gt;"",Sched_Pay+Extra_Pay&lt;Beg_Bal),Beg_Bal-Princ,IF(Pay_Num&lt;&gt;"",0,""))</f>
        <v>2562996.7680366747</v>
      </c>
      <c r="J146" s="26">
        <f>SUM($H$18:$H146)</f>
        <v>386917.84700510907</v>
      </c>
    </row>
    <row r="147" spans="1:10" x14ac:dyDescent="0.25">
      <c r="A147" s="20">
        <f t="shared" ref="A147:A210" si="19">IF(Values_Entered,A146+1,"")</f>
        <v>130</v>
      </c>
      <c r="B147" s="21">
        <f t="shared" si="16"/>
        <v>42895</v>
      </c>
      <c r="C147" s="26">
        <f t="shared" ref="C147:C210" si="20">IF(Pay_Num&lt;&gt;"",I146,"")</f>
        <v>2562996.7680366747</v>
      </c>
      <c r="D147" s="26">
        <f t="shared" si="15"/>
        <v>7976.1323951041322</v>
      </c>
      <c r="E147" s="27"/>
      <c r="F147" s="26">
        <f t="shared" si="17"/>
        <v>7976.1323951041322</v>
      </c>
      <c r="G147" s="26">
        <f t="shared" ref="G147:G210" si="21">IF(Pay_Num&lt;&gt;"",Total_Pay-Int,"")</f>
        <v>5319.4876682353479</v>
      </c>
      <c r="H147" s="26">
        <f t="shared" ref="H147:H210" si="22">IF(Pay_Num&lt;&gt;"",Beg_Bal*Interest_Rate/Num_Pmt_Per_Year,"")</f>
        <v>2656.6447268687843</v>
      </c>
      <c r="I147" s="26">
        <f t="shared" si="18"/>
        <v>2557677.2803684394</v>
      </c>
      <c r="J147" s="26">
        <f>SUM($H$18:$H147)</f>
        <v>389574.49173197785</v>
      </c>
    </row>
    <row r="148" spans="1:10" x14ac:dyDescent="0.25">
      <c r="A148" s="20">
        <f t="shared" si="19"/>
        <v>131</v>
      </c>
      <c r="B148" s="21">
        <f t="shared" si="16"/>
        <v>42895</v>
      </c>
      <c r="C148" s="26">
        <f t="shared" si="20"/>
        <v>2557677.2803684394</v>
      </c>
      <c r="D148" s="26">
        <f t="shared" ref="D148:D211" si="23">IF(Pay_Num&lt;&gt;"",Scheduled_Monthly_Payment,"")</f>
        <v>7976.1323951041322</v>
      </c>
      <c r="E148" s="27"/>
      <c r="F148" s="26">
        <f t="shared" si="17"/>
        <v>7976.1323951041322</v>
      </c>
      <c r="G148" s="26">
        <f t="shared" si="21"/>
        <v>5325.0015217991531</v>
      </c>
      <c r="H148" s="26">
        <f t="shared" si="22"/>
        <v>2651.1308733049786</v>
      </c>
      <c r="I148" s="26">
        <f t="shared" si="18"/>
        <v>2552352.2788466401</v>
      </c>
      <c r="J148" s="26">
        <f>SUM($H$18:$H148)</f>
        <v>392225.62260528281</v>
      </c>
    </row>
    <row r="149" spans="1:10" x14ac:dyDescent="0.25">
      <c r="A149" s="20">
        <f t="shared" si="19"/>
        <v>132</v>
      </c>
      <c r="B149" s="21">
        <f t="shared" si="16"/>
        <v>42895</v>
      </c>
      <c r="C149" s="26">
        <f t="shared" si="20"/>
        <v>2552352.2788466401</v>
      </c>
      <c r="D149" s="26">
        <f t="shared" si="23"/>
        <v>7976.1323951041322</v>
      </c>
      <c r="E149" s="27"/>
      <c r="F149" s="26">
        <f t="shared" si="17"/>
        <v>7976.1323951041322</v>
      </c>
      <c r="G149" s="26">
        <f t="shared" si="21"/>
        <v>5330.5210906842494</v>
      </c>
      <c r="H149" s="26">
        <f t="shared" si="22"/>
        <v>2645.6113044198833</v>
      </c>
      <c r="I149" s="26">
        <f t="shared" si="18"/>
        <v>2547021.7577559557</v>
      </c>
      <c r="J149" s="26">
        <f>SUM($H$18:$H149)</f>
        <v>394871.23390970269</v>
      </c>
    </row>
    <row r="150" spans="1:10" x14ac:dyDescent="0.25">
      <c r="A150" s="20">
        <f t="shared" si="19"/>
        <v>133</v>
      </c>
      <c r="B150" s="21">
        <f t="shared" si="16"/>
        <v>42895</v>
      </c>
      <c r="C150" s="26">
        <f t="shared" si="20"/>
        <v>2547021.7577559557</v>
      </c>
      <c r="D150" s="26">
        <f t="shared" si="23"/>
        <v>7976.1323951041322</v>
      </c>
      <c r="E150" s="27"/>
      <c r="F150" s="26">
        <f t="shared" si="17"/>
        <v>7976.1323951041322</v>
      </c>
      <c r="G150" s="26">
        <f t="shared" si="21"/>
        <v>5336.0463808147852</v>
      </c>
      <c r="H150" s="26">
        <f t="shared" si="22"/>
        <v>2640.0860142893466</v>
      </c>
      <c r="I150" s="26">
        <f t="shared" si="18"/>
        <v>2541685.7113751411</v>
      </c>
      <c r="J150" s="26">
        <f>SUM($H$18:$H150)</f>
        <v>397511.31992399204</v>
      </c>
    </row>
    <row r="151" spans="1:10" x14ac:dyDescent="0.25">
      <c r="A151" s="20">
        <f t="shared" si="19"/>
        <v>134</v>
      </c>
      <c r="B151" s="21">
        <f t="shared" si="16"/>
        <v>42895</v>
      </c>
      <c r="C151" s="26">
        <f t="shared" si="20"/>
        <v>2541685.7113751411</v>
      </c>
      <c r="D151" s="26">
        <f t="shared" si="23"/>
        <v>7976.1323951041322</v>
      </c>
      <c r="E151" s="27"/>
      <c r="F151" s="26">
        <f t="shared" si="17"/>
        <v>7976.1323951041322</v>
      </c>
      <c r="G151" s="26">
        <f t="shared" si="21"/>
        <v>5341.5773981210532</v>
      </c>
      <c r="H151" s="26">
        <f t="shared" si="22"/>
        <v>2634.5549969830795</v>
      </c>
      <c r="I151" s="26">
        <f t="shared" si="18"/>
        <v>2536344.1339770202</v>
      </c>
      <c r="J151" s="26">
        <f>SUM($H$18:$H151)</f>
        <v>400145.87492097513</v>
      </c>
    </row>
    <row r="152" spans="1:10" x14ac:dyDescent="0.25">
      <c r="A152" s="20">
        <f t="shared" si="19"/>
        <v>135</v>
      </c>
      <c r="B152" s="21">
        <f t="shared" si="16"/>
        <v>42925</v>
      </c>
      <c r="C152" s="26">
        <f t="shared" si="20"/>
        <v>2536344.1339770202</v>
      </c>
      <c r="D152" s="26">
        <f t="shared" si="23"/>
        <v>7976.1323951041322</v>
      </c>
      <c r="E152" s="27"/>
      <c r="F152" s="26">
        <f t="shared" si="17"/>
        <v>7976.1323951041322</v>
      </c>
      <c r="G152" s="26">
        <f t="shared" si="21"/>
        <v>5347.1141485394892</v>
      </c>
      <c r="H152" s="26">
        <f t="shared" si="22"/>
        <v>2629.0182465646426</v>
      </c>
      <c r="I152" s="26">
        <f t="shared" si="18"/>
        <v>2530997.0198284807</v>
      </c>
      <c r="J152" s="26">
        <f>SUM($H$18:$H152)</f>
        <v>402774.89316753979</v>
      </c>
    </row>
    <row r="153" spans="1:10" x14ac:dyDescent="0.25">
      <c r="A153" s="20">
        <f t="shared" si="19"/>
        <v>136</v>
      </c>
      <c r="B153" s="21">
        <f t="shared" si="16"/>
        <v>42925</v>
      </c>
      <c r="C153" s="26">
        <f t="shared" si="20"/>
        <v>2530997.0198284807</v>
      </c>
      <c r="D153" s="26">
        <f t="shared" si="23"/>
        <v>7976.1323951041322</v>
      </c>
      <c r="E153" s="27"/>
      <c r="F153" s="26">
        <f t="shared" si="17"/>
        <v>7976.1323951041322</v>
      </c>
      <c r="G153" s="26">
        <f t="shared" si="21"/>
        <v>5352.6566380126878</v>
      </c>
      <c r="H153" s="26">
        <f t="shared" si="22"/>
        <v>2623.4757570914444</v>
      </c>
      <c r="I153" s="26">
        <f t="shared" si="18"/>
        <v>2525644.3631904679</v>
      </c>
      <c r="J153" s="26">
        <f>SUM($H$18:$H153)</f>
        <v>405398.36892463121</v>
      </c>
    </row>
    <row r="154" spans="1:10" x14ac:dyDescent="0.25">
      <c r="A154" s="20">
        <f t="shared" si="19"/>
        <v>137</v>
      </c>
      <c r="B154" s="21">
        <f t="shared" si="16"/>
        <v>42925</v>
      </c>
      <c r="C154" s="26">
        <f t="shared" si="20"/>
        <v>2525644.3631904679</v>
      </c>
      <c r="D154" s="26">
        <f t="shared" si="23"/>
        <v>7976.1323951041322</v>
      </c>
      <c r="E154" s="27"/>
      <c r="F154" s="26">
        <f t="shared" si="17"/>
        <v>7976.1323951041322</v>
      </c>
      <c r="G154" s="26">
        <f t="shared" si="21"/>
        <v>5358.2048724893966</v>
      </c>
      <c r="H154" s="26">
        <f t="shared" si="22"/>
        <v>2617.9275226147356</v>
      </c>
      <c r="I154" s="26">
        <f t="shared" si="18"/>
        <v>2520286.1583179785</v>
      </c>
      <c r="J154" s="26">
        <f>SUM($H$18:$H154)</f>
        <v>408016.29644724593</v>
      </c>
    </row>
    <row r="155" spans="1:10" x14ac:dyDescent="0.25">
      <c r="A155" s="20">
        <f t="shared" si="19"/>
        <v>138</v>
      </c>
      <c r="B155" s="21">
        <f t="shared" si="16"/>
        <v>42925</v>
      </c>
      <c r="C155" s="26">
        <f t="shared" si="20"/>
        <v>2520286.1583179785</v>
      </c>
      <c r="D155" s="26">
        <f t="shared" si="23"/>
        <v>7976.1323951041322</v>
      </c>
      <c r="E155" s="27"/>
      <c r="F155" s="26">
        <f t="shared" si="17"/>
        <v>7976.1323951041322</v>
      </c>
      <c r="G155" s="26">
        <f t="shared" si="21"/>
        <v>5363.7588579245348</v>
      </c>
      <c r="H155" s="26">
        <f t="shared" si="22"/>
        <v>2612.373537179597</v>
      </c>
      <c r="I155" s="26">
        <f t="shared" si="18"/>
        <v>2514922.399460054</v>
      </c>
      <c r="J155" s="26">
        <f>SUM($H$18:$H155)</f>
        <v>410628.66998442553</v>
      </c>
    </row>
    <row r="156" spans="1:10" x14ac:dyDescent="0.25">
      <c r="A156" s="20">
        <f t="shared" si="19"/>
        <v>139</v>
      </c>
      <c r="B156" s="21">
        <f t="shared" si="16"/>
        <v>42956</v>
      </c>
      <c r="C156" s="26">
        <f t="shared" si="20"/>
        <v>2514922.399460054</v>
      </c>
      <c r="D156" s="26">
        <f t="shared" si="23"/>
        <v>7976.1323951041322</v>
      </c>
      <c r="E156" s="27"/>
      <c r="F156" s="26">
        <f t="shared" si="17"/>
        <v>7976.1323951041322</v>
      </c>
      <c r="G156" s="26">
        <f t="shared" si="21"/>
        <v>5369.3186002791917</v>
      </c>
      <c r="H156" s="26">
        <f t="shared" si="22"/>
        <v>2606.8137948249405</v>
      </c>
      <c r="I156" s="26">
        <f t="shared" si="18"/>
        <v>2509553.0808597747</v>
      </c>
      <c r="J156" s="26">
        <f>SUM($H$18:$H156)</f>
        <v>413235.48377925047</v>
      </c>
    </row>
    <row r="157" spans="1:10" x14ac:dyDescent="0.25">
      <c r="A157" s="20">
        <f t="shared" si="19"/>
        <v>140</v>
      </c>
      <c r="B157" s="21">
        <f t="shared" si="16"/>
        <v>42956</v>
      </c>
      <c r="C157" s="26">
        <f t="shared" si="20"/>
        <v>2509553.0808597747</v>
      </c>
      <c r="D157" s="26">
        <f t="shared" si="23"/>
        <v>7976.1323951041322</v>
      </c>
      <c r="E157" s="27"/>
      <c r="F157" s="26">
        <f t="shared" si="17"/>
        <v>7976.1323951041322</v>
      </c>
      <c r="G157" s="26">
        <f t="shared" si="21"/>
        <v>5374.884105520634</v>
      </c>
      <c r="H157" s="26">
        <f t="shared" si="22"/>
        <v>2601.2482895834978</v>
      </c>
      <c r="I157" s="26">
        <f t="shared" si="18"/>
        <v>2504178.1967542539</v>
      </c>
      <c r="J157" s="26">
        <f>SUM($H$18:$H157)</f>
        <v>415836.73206883395</v>
      </c>
    </row>
    <row r="158" spans="1:10" x14ac:dyDescent="0.25">
      <c r="A158" s="20">
        <f t="shared" si="19"/>
        <v>141</v>
      </c>
      <c r="B158" s="21">
        <f t="shared" si="16"/>
        <v>42956</v>
      </c>
      <c r="C158" s="26">
        <f t="shared" si="20"/>
        <v>2504178.1967542539</v>
      </c>
      <c r="D158" s="26">
        <f t="shared" si="23"/>
        <v>7976.1323951041322</v>
      </c>
      <c r="E158" s="27"/>
      <c r="F158" s="26">
        <f t="shared" si="17"/>
        <v>7976.1323951041322</v>
      </c>
      <c r="G158" s="26">
        <f t="shared" si="21"/>
        <v>5380.455379622319</v>
      </c>
      <c r="H158" s="26">
        <f t="shared" si="22"/>
        <v>2595.6770154818132</v>
      </c>
      <c r="I158" s="26">
        <f t="shared" si="18"/>
        <v>2498797.7413746314</v>
      </c>
      <c r="J158" s="26">
        <f>SUM($H$18:$H158)</f>
        <v>418432.40908431576</v>
      </c>
    </row>
    <row r="159" spans="1:10" x14ac:dyDescent="0.25">
      <c r="A159" s="20">
        <f t="shared" si="19"/>
        <v>142</v>
      </c>
      <c r="B159" s="21">
        <f t="shared" si="16"/>
        <v>42956</v>
      </c>
      <c r="C159" s="26">
        <f t="shared" si="20"/>
        <v>2498797.7413746314</v>
      </c>
      <c r="D159" s="26">
        <f t="shared" si="23"/>
        <v>7976.1323951041322</v>
      </c>
      <c r="E159" s="27"/>
      <c r="F159" s="26">
        <f t="shared" si="17"/>
        <v>7976.1323951041322</v>
      </c>
      <c r="G159" s="26">
        <f t="shared" si="21"/>
        <v>5386.032428563889</v>
      </c>
      <c r="H159" s="26">
        <f t="shared" si="22"/>
        <v>2590.0999665402433</v>
      </c>
      <c r="I159" s="26">
        <f t="shared" si="18"/>
        <v>2493411.7089460674</v>
      </c>
      <c r="J159" s="26">
        <f>SUM($H$18:$H159)</f>
        <v>421022.509050856</v>
      </c>
    </row>
    <row r="160" spans="1:10" x14ac:dyDescent="0.25">
      <c r="A160" s="20">
        <f t="shared" si="19"/>
        <v>143</v>
      </c>
      <c r="B160" s="21">
        <f t="shared" si="16"/>
        <v>42987</v>
      </c>
      <c r="C160" s="26">
        <f t="shared" si="20"/>
        <v>2493411.7089460674</v>
      </c>
      <c r="D160" s="26">
        <f t="shared" si="23"/>
        <v>7976.1323951041322</v>
      </c>
      <c r="E160" s="27"/>
      <c r="F160" s="26">
        <f t="shared" si="17"/>
        <v>7976.1323951041322</v>
      </c>
      <c r="G160" s="26">
        <f t="shared" si="21"/>
        <v>5391.6152583311896</v>
      </c>
      <c r="H160" s="26">
        <f t="shared" si="22"/>
        <v>2584.5171367729426</v>
      </c>
      <c r="I160" s="26">
        <f t="shared" si="18"/>
        <v>2488020.093687736</v>
      </c>
      <c r="J160" s="26">
        <f>SUM($H$18:$H160)</f>
        <v>423607.02618762892</v>
      </c>
    </row>
    <row r="161" spans="1:10" x14ac:dyDescent="0.25">
      <c r="A161" s="20">
        <f t="shared" si="19"/>
        <v>144</v>
      </c>
      <c r="B161" s="21">
        <f t="shared" si="16"/>
        <v>42987</v>
      </c>
      <c r="C161" s="26">
        <f t="shared" si="20"/>
        <v>2488020.093687736</v>
      </c>
      <c r="D161" s="26">
        <f t="shared" si="23"/>
        <v>7976.1323951041322</v>
      </c>
      <c r="E161" s="27"/>
      <c r="F161" s="26">
        <f t="shared" si="17"/>
        <v>7976.1323951041322</v>
      </c>
      <c r="G161" s="26">
        <f t="shared" si="21"/>
        <v>5397.2038749162675</v>
      </c>
      <c r="H161" s="26">
        <f t="shared" si="22"/>
        <v>2578.9285201878647</v>
      </c>
      <c r="I161" s="26">
        <f t="shared" si="18"/>
        <v>2482622.8898128197</v>
      </c>
      <c r="J161" s="26">
        <f>SUM($H$18:$H161)</f>
        <v>426185.95470781677</v>
      </c>
    </row>
    <row r="162" spans="1:10" x14ac:dyDescent="0.25">
      <c r="A162" s="20">
        <f t="shared" si="19"/>
        <v>145</v>
      </c>
      <c r="B162" s="21">
        <f t="shared" si="16"/>
        <v>42987</v>
      </c>
      <c r="C162" s="26">
        <f t="shared" si="20"/>
        <v>2482622.8898128197</v>
      </c>
      <c r="D162" s="26">
        <f t="shared" si="23"/>
        <v>7976.1323951041322</v>
      </c>
      <c r="E162" s="27"/>
      <c r="F162" s="26">
        <f t="shared" si="17"/>
        <v>7976.1323951041322</v>
      </c>
      <c r="G162" s="26">
        <f t="shared" si="21"/>
        <v>5402.7982843173822</v>
      </c>
      <c r="H162" s="26">
        <f t="shared" si="22"/>
        <v>2573.33411078675</v>
      </c>
      <c r="I162" s="26">
        <f t="shared" si="18"/>
        <v>2477220.0915285023</v>
      </c>
      <c r="J162" s="26">
        <f>SUM($H$18:$H162)</f>
        <v>428759.2888186035</v>
      </c>
    </row>
    <row r="163" spans="1:10" x14ac:dyDescent="0.25">
      <c r="A163" s="20">
        <f t="shared" si="19"/>
        <v>146</v>
      </c>
      <c r="B163" s="21">
        <f t="shared" si="16"/>
        <v>42987</v>
      </c>
      <c r="C163" s="26">
        <f t="shared" si="20"/>
        <v>2477220.0915285023</v>
      </c>
      <c r="D163" s="26">
        <f t="shared" si="23"/>
        <v>7976.1323951041322</v>
      </c>
      <c r="E163" s="27"/>
      <c r="F163" s="26">
        <f t="shared" si="17"/>
        <v>7976.1323951041322</v>
      </c>
      <c r="G163" s="26">
        <f t="shared" si="21"/>
        <v>5408.3984925390114</v>
      </c>
      <c r="H163" s="26">
        <f t="shared" si="22"/>
        <v>2567.7339025651208</v>
      </c>
      <c r="I163" s="26">
        <f t="shared" si="18"/>
        <v>2471811.6930359635</v>
      </c>
      <c r="J163" s="26">
        <f>SUM($H$18:$H163)</f>
        <v>431327.02272116864</v>
      </c>
    </row>
    <row r="164" spans="1:10" x14ac:dyDescent="0.25">
      <c r="A164" s="20">
        <f t="shared" si="19"/>
        <v>147</v>
      </c>
      <c r="B164" s="21">
        <f t="shared" si="16"/>
        <v>42987</v>
      </c>
      <c r="C164" s="26">
        <f t="shared" si="20"/>
        <v>2471811.6930359635</v>
      </c>
      <c r="D164" s="26">
        <f t="shared" si="23"/>
        <v>7976.1323951041322</v>
      </c>
      <c r="E164" s="27"/>
      <c r="F164" s="26">
        <f t="shared" si="17"/>
        <v>7976.1323951041322</v>
      </c>
      <c r="G164" s="26">
        <f t="shared" si="21"/>
        <v>5414.0045055918545</v>
      </c>
      <c r="H164" s="26">
        <f t="shared" si="22"/>
        <v>2562.1278895122773</v>
      </c>
      <c r="I164" s="26">
        <f t="shared" si="18"/>
        <v>2466397.6885303715</v>
      </c>
      <c r="J164" s="26">
        <f>SUM($H$18:$H164)</f>
        <v>433889.15061068092</v>
      </c>
    </row>
    <row r="165" spans="1:10" x14ac:dyDescent="0.25">
      <c r="A165" s="20">
        <f t="shared" si="19"/>
        <v>148</v>
      </c>
      <c r="B165" s="21">
        <f t="shared" si="16"/>
        <v>43017</v>
      </c>
      <c r="C165" s="26">
        <f t="shared" si="20"/>
        <v>2466397.6885303715</v>
      </c>
      <c r="D165" s="26">
        <f t="shared" si="23"/>
        <v>7976.1323951041322</v>
      </c>
      <c r="E165" s="27"/>
      <c r="F165" s="26">
        <f t="shared" si="17"/>
        <v>7976.1323951041322</v>
      </c>
      <c r="G165" s="26">
        <f t="shared" si="21"/>
        <v>5419.6163294928429</v>
      </c>
      <c r="H165" s="26">
        <f t="shared" si="22"/>
        <v>2556.5160656112889</v>
      </c>
      <c r="I165" s="26">
        <f t="shared" si="18"/>
        <v>2460978.0722008785</v>
      </c>
      <c r="J165" s="26">
        <f>SUM($H$18:$H165)</f>
        <v>436445.6666762922</v>
      </c>
    </row>
    <row r="166" spans="1:10" x14ac:dyDescent="0.25">
      <c r="A166" s="20">
        <f t="shared" si="19"/>
        <v>149</v>
      </c>
      <c r="B166" s="21">
        <f t="shared" si="16"/>
        <v>43017</v>
      </c>
      <c r="C166" s="26">
        <f t="shared" si="20"/>
        <v>2460978.0722008785</v>
      </c>
      <c r="D166" s="26">
        <f t="shared" si="23"/>
        <v>7976.1323951041322</v>
      </c>
      <c r="E166" s="27"/>
      <c r="F166" s="26">
        <f t="shared" si="17"/>
        <v>7976.1323951041322</v>
      </c>
      <c r="G166" s="26">
        <f t="shared" si="21"/>
        <v>5425.2339702651443</v>
      </c>
      <c r="H166" s="26">
        <f t="shared" si="22"/>
        <v>2550.8984248389875</v>
      </c>
      <c r="I166" s="26">
        <f t="shared" si="18"/>
        <v>2455552.8382306132</v>
      </c>
      <c r="J166" s="26">
        <f>SUM($H$18:$H166)</f>
        <v>438996.56510113116</v>
      </c>
    </row>
    <row r="167" spans="1:10" x14ac:dyDescent="0.25">
      <c r="A167" s="20">
        <f t="shared" si="19"/>
        <v>150</v>
      </c>
      <c r="B167" s="21">
        <f t="shared" si="16"/>
        <v>43017</v>
      </c>
      <c r="C167" s="26">
        <f t="shared" si="20"/>
        <v>2455552.8382306132</v>
      </c>
      <c r="D167" s="26">
        <f t="shared" si="23"/>
        <v>7976.1323951041322</v>
      </c>
      <c r="E167" s="27"/>
      <c r="F167" s="26">
        <f t="shared" si="17"/>
        <v>7976.1323951041322</v>
      </c>
      <c r="G167" s="26">
        <f t="shared" si="21"/>
        <v>5430.8574339381694</v>
      </c>
      <c r="H167" s="26">
        <f t="shared" si="22"/>
        <v>2545.2749611659628</v>
      </c>
      <c r="I167" s="26">
        <f t="shared" si="18"/>
        <v>2450121.9807966752</v>
      </c>
      <c r="J167" s="26">
        <f>SUM($H$18:$H167)</f>
        <v>441541.84006229712</v>
      </c>
    </row>
    <row r="168" spans="1:10" x14ac:dyDescent="0.25">
      <c r="A168" s="20">
        <f t="shared" si="19"/>
        <v>151</v>
      </c>
      <c r="B168" s="21">
        <f t="shared" si="16"/>
        <v>43017</v>
      </c>
      <c r="C168" s="26">
        <f t="shared" si="20"/>
        <v>2450121.9807966752</v>
      </c>
      <c r="D168" s="26">
        <f t="shared" si="23"/>
        <v>7976.1323951041322</v>
      </c>
      <c r="E168" s="27"/>
      <c r="F168" s="26">
        <f t="shared" si="17"/>
        <v>7976.1323951041322</v>
      </c>
      <c r="G168" s="26">
        <f t="shared" si="21"/>
        <v>5436.4867265475787</v>
      </c>
      <c r="H168" s="26">
        <f t="shared" si="22"/>
        <v>2539.645668556554</v>
      </c>
      <c r="I168" s="26">
        <f t="shared" si="18"/>
        <v>2444685.4940701276</v>
      </c>
      <c r="J168" s="26">
        <f>SUM($H$18:$H168)</f>
        <v>444081.48573085369</v>
      </c>
    </row>
    <row r="169" spans="1:10" x14ac:dyDescent="0.25">
      <c r="A169" s="20">
        <f t="shared" si="19"/>
        <v>152</v>
      </c>
      <c r="B169" s="21">
        <f t="shared" si="16"/>
        <v>43048</v>
      </c>
      <c r="C169" s="26">
        <f t="shared" si="20"/>
        <v>2444685.4940701276</v>
      </c>
      <c r="D169" s="26">
        <f t="shared" si="23"/>
        <v>7976.1323951041322</v>
      </c>
      <c r="E169" s="27"/>
      <c r="F169" s="26">
        <f t="shared" si="17"/>
        <v>7976.1323951041322</v>
      </c>
      <c r="G169" s="26">
        <f t="shared" si="21"/>
        <v>5442.1218541352882</v>
      </c>
      <c r="H169" s="26">
        <f t="shared" si="22"/>
        <v>2534.0105409688435</v>
      </c>
      <c r="I169" s="26">
        <f t="shared" si="18"/>
        <v>2439243.3722159923</v>
      </c>
      <c r="J169" s="26">
        <f>SUM($H$18:$H169)</f>
        <v>446615.49627182254</v>
      </c>
    </row>
    <row r="170" spans="1:10" x14ac:dyDescent="0.25">
      <c r="A170" s="20">
        <f t="shared" si="19"/>
        <v>153</v>
      </c>
      <c r="B170" s="21">
        <f t="shared" si="16"/>
        <v>43048</v>
      </c>
      <c r="C170" s="26">
        <f t="shared" si="20"/>
        <v>2439243.3722159923</v>
      </c>
      <c r="D170" s="26">
        <f t="shared" si="23"/>
        <v>7976.1323951041322</v>
      </c>
      <c r="E170" s="27"/>
      <c r="F170" s="26">
        <f t="shared" si="17"/>
        <v>7976.1323951041322</v>
      </c>
      <c r="G170" s="26">
        <f t="shared" si="21"/>
        <v>5447.7628227494788</v>
      </c>
      <c r="H170" s="26">
        <f t="shared" si="22"/>
        <v>2528.3695723546534</v>
      </c>
      <c r="I170" s="26">
        <f t="shared" si="18"/>
        <v>2433795.6093932427</v>
      </c>
      <c r="J170" s="26">
        <f>SUM($H$18:$H170)</f>
        <v>449143.8658441772</v>
      </c>
    </row>
    <row r="171" spans="1:10" x14ac:dyDescent="0.25">
      <c r="A171" s="20">
        <f t="shared" si="19"/>
        <v>154</v>
      </c>
      <c r="B171" s="21">
        <f t="shared" si="16"/>
        <v>43048</v>
      </c>
      <c r="C171" s="26">
        <f t="shared" si="20"/>
        <v>2433795.6093932427</v>
      </c>
      <c r="D171" s="26">
        <f t="shared" si="23"/>
        <v>7976.1323951041322</v>
      </c>
      <c r="E171" s="27"/>
      <c r="F171" s="26">
        <f t="shared" si="17"/>
        <v>7976.1323951041322</v>
      </c>
      <c r="G171" s="26">
        <f t="shared" si="21"/>
        <v>5453.4096384445984</v>
      </c>
      <c r="H171" s="26">
        <f t="shared" si="22"/>
        <v>2522.7227566595343</v>
      </c>
      <c r="I171" s="26">
        <f t="shared" si="18"/>
        <v>2428342.1997547983</v>
      </c>
      <c r="J171" s="26">
        <f>SUM($H$18:$H171)</f>
        <v>451666.58860083675</v>
      </c>
    </row>
    <row r="172" spans="1:10" x14ac:dyDescent="0.25">
      <c r="A172" s="20">
        <f t="shared" si="19"/>
        <v>155</v>
      </c>
      <c r="B172" s="21">
        <f t="shared" si="16"/>
        <v>43048</v>
      </c>
      <c r="C172" s="26">
        <f t="shared" si="20"/>
        <v>2428342.1997547983</v>
      </c>
      <c r="D172" s="26">
        <f t="shared" si="23"/>
        <v>7976.1323951041322</v>
      </c>
      <c r="E172" s="27"/>
      <c r="F172" s="26">
        <f t="shared" si="17"/>
        <v>7976.1323951041322</v>
      </c>
      <c r="G172" s="26">
        <f t="shared" si="21"/>
        <v>5459.0623072813705</v>
      </c>
      <c r="H172" s="26">
        <f t="shared" si="22"/>
        <v>2517.0700878227622</v>
      </c>
      <c r="I172" s="26">
        <f t="shared" si="18"/>
        <v>2422883.1374475169</v>
      </c>
      <c r="J172" s="26">
        <f>SUM($H$18:$H172)</f>
        <v>454183.65868865949</v>
      </c>
    </row>
    <row r="173" spans="1:10" x14ac:dyDescent="0.25">
      <c r="A173" s="20">
        <f t="shared" si="19"/>
        <v>156</v>
      </c>
      <c r="B173" s="21">
        <f t="shared" si="16"/>
        <v>43078</v>
      </c>
      <c r="C173" s="26">
        <f t="shared" si="20"/>
        <v>2422883.1374475169</v>
      </c>
      <c r="D173" s="26">
        <f t="shared" si="23"/>
        <v>7976.1323951041322</v>
      </c>
      <c r="E173" s="27"/>
      <c r="F173" s="26">
        <f t="shared" si="17"/>
        <v>7976.1323951041322</v>
      </c>
      <c r="G173" s="26">
        <f t="shared" si="21"/>
        <v>5464.7208353268015</v>
      </c>
      <c r="H173" s="26">
        <f t="shared" si="22"/>
        <v>2511.4115597773302</v>
      </c>
      <c r="I173" s="26">
        <f t="shared" si="18"/>
        <v>2417418.4166121902</v>
      </c>
      <c r="J173" s="26">
        <f>SUM($H$18:$H173)</f>
        <v>456695.07024843682</v>
      </c>
    </row>
    <row r="174" spans="1:10" x14ac:dyDescent="0.25">
      <c r="A174" s="20">
        <f t="shared" si="19"/>
        <v>157</v>
      </c>
      <c r="B174" s="21">
        <f t="shared" si="16"/>
        <v>43078</v>
      </c>
      <c r="C174" s="26">
        <f t="shared" si="20"/>
        <v>2417418.4166121902</v>
      </c>
      <c r="D174" s="26">
        <f t="shared" si="23"/>
        <v>7976.1323951041322</v>
      </c>
      <c r="E174" s="27"/>
      <c r="F174" s="26">
        <f t="shared" si="17"/>
        <v>7976.1323951041322</v>
      </c>
      <c r="G174" s="26">
        <f t="shared" si="21"/>
        <v>5470.3852286541887</v>
      </c>
      <c r="H174" s="26">
        <f t="shared" si="22"/>
        <v>2505.7471664499435</v>
      </c>
      <c r="I174" s="26">
        <f t="shared" si="18"/>
        <v>2411948.0313835358</v>
      </c>
      <c r="J174" s="26">
        <f>SUM($H$18:$H174)</f>
        <v>459200.81741488678</v>
      </c>
    </row>
    <row r="175" spans="1:10" x14ac:dyDescent="0.25">
      <c r="A175" s="20">
        <f t="shared" si="19"/>
        <v>158</v>
      </c>
      <c r="B175" s="21">
        <f t="shared" si="16"/>
        <v>43078</v>
      </c>
      <c r="C175" s="26">
        <f t="shared" si="20"/>
        <v>2411948.0313835358</v>
      </c>
      <c r="D175" s="26">
        <f t="shared" si="23"/>
        <v>7976.1323951041322</v>
      </c>
      <c r="E175" s="27"/>
      <c r="F175" s="26">
        <f t="shared" si="17"/>
        <v>7976.1323951041322</v>
      </c>
      <c r="G175" s="26">
        <f t="shared" si="21"/>
        <v>5476.0554933431213</v>
      </c>
      <c r="H175" s="26">
        <f t="shared" si="22"/>
        <v>2500.0769017610114</v>
      </c>
      <c r="I175" s="26">
        <f t="shared" si="18"/>
        <v>2406471.9758901927</v>
      </c>
      <c r="J175" s="26">
        <f>SUM($H$18:$H175)</f>
        <v>461700.89431664778</v>
      </c>
    </row>
    <row r="176" spans="1:10" x14ac:dyDescent="0.25">
      <c r="A176" s="20">
        <f t="shared" si="19"/>
        <v>159</v>
      </c>
      <c r="B176" s="21">
        <f t="shared" si="16"/>
        <v>43078</v>
      </c>
      <c r="C176" s="26">
        <f t="shared" si="20"/>
        <v>2406471.9758901927</v>
      </c>
      <c r="D176" s="26">
        <f t="shared" si="23"/>
        <v>7976.1323951041322</v>
      </c>
      <c r="E176" s="27"/>
      <c r="F176" s="26">
        <f t="shared" si="17"/>
        <v>7976.1323951041322</v>
      </c>
      <c r="G176" s="26">
        <f t="shared" si="21"/>
        <v>5481.7316354794903</v>
      </c>
      <c r="H176" s="26">
        <f t="shared" si="22"/>
        <v>2494.400759624642</v>
      </c>
      <c r="I176" s="26">
        <f t="shared" si="18"/>
        <v>2400990.2442547129</v>
      </c>
      <c r="J176" s="26">
        <f>SUM($H$18:$H176)</f>
        <v>464195.29507627245</v>
      </c>
    </row>
    <row r="177" spans="1:10" x14ac:dyDescent="0.25">
      <c r="A177" s="20">
        <f t="shared" si="19"/>
        <v>160</v>
      </c>
      <c r="B177" s="21">
        <f t="shared" si="16"/>
        <v>43078</v>
      </c>
      <c r="C177" s="26">
        <f t="shared" si="20"/>
        <v>2400990.2442547129</v>
      </c>
      <c r="D177" s="26">
        <f t="shared" si="23"/>
        <v>7976.1323951041322</v>
      </c>
      <c r="E177" s="27"/>
      <c r="F177" s="26">
        <f t="shared" si="17"/>
        <v>7976.1323951041322</v>
      </c>
      <c r="G177" s="26">
        <f t="shared" si="21"/>
        <v>5487.4136611554968</v>
      </c>
      <c r="H177" s="26">
        <f t="shared" si="22"/>
        <v>2488.7187339486354</v>
      </c>
      <c r="I177" s="26">
        <f t="shared" si="18"/>
        <v>2395502.8305935576</v>
      </c>
      <c r="J177" s="26">
        <f>SUM($H$18:$H177)</f>
        <v>466684.01381022111</v>
      </c>
    </row>
    <row r="178" spans="1:10" x14ac:dyDescent="0.25">
      <c r="A178" s="20">
        <f t="shared" si="19"/>
        <v>161</v>
      </c>
      <c r="B178" s="21">
        <f t="shared" si="16"/>
        <v>43109</v>
      </c>
      <c r="C178" s="26">
        <f t="shared" si="20"/>
        <v>2395502.8305935576</v>
      </c>
      <c r="D178" s="26">
        <f t="shared" si="23"/>
        <v>7976.1323951041322</v>
      </c>
      <c r="E178" s="27"/>
      <c r="F178" s="26">
        <f t="shared" si="17"/>
        <v>7976.1323951041322</v>
      </c>
      <c r="G178" s="26">
        <f t="shared" si="21"/>
        <v>5493.1015764696558</v>
      </c>
      <c r="H178" s="26">
        <f t="shared" si="22"/>
        <v>2483.0308186344764</v>
      </c>
      <c r="I178" s="26">
        <f t="shared" si="18"/>
        <v>2390009.7290170877</v>
      </c>
      <c r="J178" s="26">
        <f>SUM($H$18:$H178)</f>
        <v>469167.0446288556</v>
      </c>
    </row>
    <row r="179" spans="1:10" x14ac:dyDescent="0.25">
      <c r="A179" s="20">
        <f t="shared" si="19"/>
        <v>162</v>
      </c>
      <c r="B179" s="21">
        <f t="shared" si="16"/>
        <v>43109</v>
      </c>
      <c r="C179" s="26">
        <f t="shared" si="20"/>
        <v>2390009.7290170877</v>
      </c>
      <c r="D179" s="26">
        <f t="shared" si="23"/>
        <v>7976.1323951041322</v>
      </c>
      <c r="E179" s="27"/>
      <c r="F179" s="26">
        <f t="shared" si="17"/>
        <v>7976.1323951041322</v>
      </c>
      <c r="G179" s="26">
        <f t="shared" si="21"/>
        <v>5498.7953875268049</v>
      </c>
      <c r="H179" s="26">
        <f t="shared" si="22"/>
        <v>2477.3370075773278</v>
      </c>
      <c r="I179" s="26">
        <f t="shared" si="18"/>
        <v>2384510.9336295607</v>
      </c>
      <c r="J179" s="26">
        <f>SUM($H$18:$H179)</f>
        <v>471644.38163643295</v>
      </c>
    </row>
    <row r="180" spans="1:10" x14ac:dyDescent="0.25">
      <c r="A180" s="20">
        <f t="shared" si="19"/>
        <v>163</v>
      </c>
      <c r="B180" s="21">
        <f t="shared" si="16"/>
        <v>43109</v>
      </c>
      <c r="C180" s="26">
        <f t="shared" si="20"/>
        <v>2384510.9336295607</v>
      </c>
      <c r="D180" s="26">
        <f t="shared" si="23"/>
        <v>7976.1323951041322</v>
      </c>
      <c r="E180" s="27"/>
      <c r="F180" s="26">
        <f t="shared" si="17"/>
        <v>7976.1323951041322</v>
      </c>
      <c r="G180" s="26">
        <f t="shared" si="21"/>
        <v>5504.4951004381064</v>
      </c>
      <c r="H180" s="26">
        <f t="shared" si="22"/>
        <v>2471.6372946660258</v>
      </c>
      <c r="I180" s="26">
        <f t="shared" si="18"/>
        <v>2379006.4385291226</v>
      </c>
      <c r="J180" s="26">
        <f>SUM($H$18:$H180)</f>
        <v>474116.01893109898</v>
      </c>
    </row>
    <row r="181" spans="1:10" x14ac:dyDescent="0.25">
      <c r="A181" s="20">
        <f t="shared" si="19"/>
        <v>164</v>
      </c>
      <c r="B181" s="21">
        <f t="shared" si="16"/>
        <v>43109</v>
      </c>
      <c r="C181" s="26">
        <f t="shared" si="20"/>
        <v>2379006.4385291226</v>
      </c>
      <c r="D181" s="26">
        <f t="shared" si="23"/>
        <v>7976.1323951041322</v>
      </c>
      <c r="E181" s="27"/>
      <c r="F181" s="26">
        <f t="shared" si="17"/>
        <v>7976.1323951041322</v>
      </c>
      <c r="G181" s="26">
        <f t="shared" si="21"/>
        <v>5510.2007213210609</v>
      </c>
      <c r="H181" s="26">
        <f t="shared" si="22"/>
        <v>2465.9316737830713</v>
      </c>
      <c r="I181" s="26">
        <f t="shared" si="18"/>
        <v>2373496.2378078015</v>
      </c>
      <c r="J181" s="26">
        <f>SUM($H$18:$H181)</f>
        <v>476581.95060488203</v>
      </c>
    </row>
    <row r="182" spans="1:10" x14ac:dyDescent="0.25">
      <c r="A182" s="20">
        <f t="shared" si="19"/>
        <v>165</v>
      </c>
      <c r="B182" s="21">
        <f t="shared" si="16"/>
        <v>43140</v>
      </c>
      <c r="C182" s="26">
        <f t="shared" si="20"/>
        <v>2373496.2378078015</v>
      </c>
      <c r="D182" s="26">
        <f t="shared" si="23"/>
        <v>7976.1323951041322</v>
      </c>
      <c r="E182" s="27"/>
      <c r="F182" s="26">
        <f t="shared" si="17"/>
        <v>7976.1323951041322</v>
      </c>
      <c r="G182" s="26">
        <f t="shared" si="21"/>
        <v>5515.9122562995071</v>
      </c>
      <c r="H182" s="26">
        <f t="shared" si="22"/>
        <v>2460.2201388046251</v>
      </c>
      <c r="I182" s="26">
        <f t="shared" si="18"/>
        <v>2367980.3255515019</v>
      </c>
      <c r="J182" s="26">
        <f>SUM($H$18:$H182)</f>
        <v>479042.17074368667</v>
      </c>
    </row>
    <row r="183" spans="1:10" x14ac:dyDescent="0.25">
      <c r="A183" s="20">
        <f t="shared" si="19"/>
        <v>166</v>
      </c>
      <c r="B183" s="21">
        <f t="shared" si="16"/>
        <v>43140</v>
      </c>
      <c r="C183" s="26">
        <f t="shared" si="20"/>
        <v>2367980.3255515019</v>
      </c>
      <c r="D183" s="26">
        <f t="shared" si="23"/>
        <v>7976.1323951041322</v>
      </c>
      <c r="E183" s="27"/>
      <c r="F183" s="26">
        <f t="shared" si="17"/>
        <v>7976.1323951041322</v>
      </c>
      <c r="G183" s="26">
        <f t="shared" si="21"/>
        <v>5521.6297115036332</v>
      </c>
      <c r="H183" s="26">
        <f t="shared" si="22"/>
        <v>2454.502683600499</v>
      </c>
      <c r="I183" s="26">
        <f t="shared" si="18"/>
        <v>2362458.6958399983</v>
      </c>
      <c r="J183" s="26">
        <f>SUM($H$18:$H183)</f>
        <v>481496.6734272872</v>
      </c>
    </row>
    <row r="184" spans="1:10" x14ac:dyDescent="0.25">
      <c r="A184" s="20">
        <f t="shared" si="19"/>
        <v>167</v>
      </c>
      <c r="B184" s="21">
        <f t="shared" si="16"/>
        <v>43140</v>
      </c>
      <c r="C184" s="26">
        <f t="shared" si="20"/>
        <v>2362458.6958399983</v>
      </c>
      <c r="D184" s="26">
        <f t="shared" si="23"/>
        <v>7976.1323951041322</v>
      </c>
      <c r="E184" s="27"/>
      <c r="F184" s="26">
        <f t="shared" si="17"/>
        <v>7976.1323951041322</v>
      </c>
      <c r="G184" s="26">
        <f t="shared" si="21"/>
        <v>5527.3530930699799</v>
      </c>
      <c r="H184" s="26">
        <f t="shared" si="22"/>
        <v>2448.7793020341524</v>
      </c>
      <c r="I184" s="26">
        <f t="shared" si="18"/>
        <v>2356931.3427469283</v>
      </c>
      <c r="J184" s="26">
        <f>SUM($H$18:$H184)</f>
        <v>483945.45272932138</v>
      </c>
    </row>
    <row r="185" spans="1:10" x14ac:dyDescent="0.25">
      <c r="A185" s="20">
        <f t="shared" si="19"/>
        <v>168</v>
      </c>
      <c r="B185" s="21">
        <f t="shared" si="16"/>
        <v>43140</v>
      </c>
      <c r="C185" s="26">
        <f t="shared" si="20"/>
        <v>2356931.3427469283</v>
      </c>
      <c r="D185" s="26">
        <f t="shared" si="23"/>
        <v>7976.1323951041322</v>
      </c>
      <c r="E185" s="27"/>
      <c r="F185" s="26">
        <f t="shared" si="17"/>
        <v>7976.1323951041322</v>
      </c>
      <c r="G185" s="26">
        <f t="shared" si="21"/>
        <v>5533.0824071414509</v>
      </c>
      <c r="H185" s="26">
        <f t="shared" si="22"/>
        <v>2443.0499879626814</v>
      </c>
      <c r="I185" s="26">
        <f t="shared" si="18"/>
        <v>2351398.2603397868</v>
      </c>
      <c r="J185" s="26">
        <f>SUM($H$18:$H185)</f>
        <v>486388.50271728408</v>
      </c>
    </row>
    <row r="186" spans="1:10" x14ac:dyDescent="0.25">
      <c r="A186" s="20">
        <f t="shared" si="19"/>
        <v>169</v>
      </c>
      <c r="B186" s="21">
        <f t="shared" si="16"/>
        <v>43168</v>
      </c>
      <c r="C186" s="26">
        <f t="shared" si="20"/>
        <v>2351398.2603397868</v>
      </c>
      <c r="D186" s="26">
        <f t="shared" si="23"/>
        <v>7976.1323951041322</v>
      </c>
      <c r="E186" s="27"/>
      <c r="F186" s="26">
        <f t="shared" si="17"/>
        <v>7976.1323951041322</v>
      </c>
      <c r="G186" s="26">
        <f t="shared" si="21"/>
        <v>5538.8176598673144</v>
      </c>
      <c r="H186" s="26">
        <f t="shared" si="22"/>
        <v>2437.3147352368173</v>
      </c>
      <c r="I186" s="26">
        <f t="shared" si="18"/>
        <v>2345859.4426799193</v>
      </c>
      <c r="J186" s="26">
        <f>SUM($H$18:$H186)</f>
        <v>488825.81745252089</v>
      </c>
    </row>
    <row r="187" spans="1:10" x14ac:dyDescent="0.25">
      <c r="A187" s="20">
        <f t="shared" si="19"/>
        <v>170</v>
      </c>
      <c r="B187" s="21">
        <f t="shared" si="16"/>
        <v>43168</v>
      </c>
      <c r="C187" s="26">
        <f t="shared" si="20"/>
        <v>2345859.4426799193</v>
      </c>
      <c r="D187" s="26">
        <f t="shared" si="23"/>
        <v>7976.1323951041322</v>
      </c>
      <c r="E187" s="27"/>
      <c r="F187" s="26">
        <f t="shared" si="17"/>
        <v>7976.1323951041322</v>
      </c>
      <c r="G187" s="26">
        <f t="shared" si="21"/>
        <v>5544.5588574032154</v>
      </c>
      <c r="H187" s="26">
        <f t="shared" si="22"/>
        <v>2431.5735377009164</v>
      </c>
      <c r="I187" s="26">
        <f t="shared" si="18"/>
        <v>2340314.8838225161</v>
      </c>
      <c r="J187" s="26">
        <f>SUM($H$18:$H187)</f>
        <v>491257.39099022181</v>
      </c>
    </row>
    <row r="188" spans="1:10" x14ac:dyDescent="0.25">
      <c r="A188" s="20">
        <f t="shared" si="19"/>
        <v>171</v>
      </c>
      <c r="B188" s="21">
        <f t="shared" si="16"/>
        <v>43168</v>
      </c>
      <c r="C188" s="26">
        <f t="shared" si="20"/>
        <v>2340314.8838225161</v>
      </c>
      <c r="D188" s="26">
        <f t="shared" si="23"/>
        <v>7976.1323951041322</v>
      </c>
      <c r="E188" s="27"/>
      <c r="F188" s="26">
        <f t="shared" si="17"/>
        <v>7976.1323951041322</v>
      </c>
      <c r="G188" s="26">
        <f t="shared" si="21"/>
        <v>5550.3060059111776</v>
      </c>
      <c r="H188" s="26">
        <f t="shared" si="22"/>
        <v>2425.8263891929546</v>
      </c>
      <c r="I188" s="26">
        <f t="shared" si="18"/>
        <v>2334764.5778166051</v>
      </c>
      <c r="J188" s="26">
        <f>SUM($H$18:$H188)</f>
        <v>493683.21737941477</v>
      </c>
    </row>
    <row r="189" spans="1:10" x14ac:dyDescent="0.25">
      <c r="A189" s="20">
        <f t="shared" si="19"/>
        <v>172</v>
      </c>
      <c r="B189" s="21">
        <f t="shared" si="16"/>
        <v>43168</v>
      </c>
      <c r="C189" s="26">
        <f t="shared" si="20"/>
        <v>2334764.5778166051</v>
      </c>
      <c r="D189" s="26">
        <f t="shared" si="23"/>
        <v>7976.1323951041322</v>
      </c>
      <c r="E189" s="27"/>
      <c r="F189" s="26">
        <f t="shared" si="17"/>
        <v>7976.1323951041322</v>
      </c>
      <c r="G189" s="26">
        <f t="shared" si="21"/>
        <v>5556.0591115596126</v>
      </c>
      <c r="H189" s="26">
        <f t="shared" si="22"/>
        <v>2420.0732835445197</v>
      </c>
      <c r="I189" s="26">
        <f t="shared" si="18"/>
        <v>2329208.5187050453</v>
      </c>
      <c r="J189" s="26">
        <f>SUM($H$18:$H189)</f>
        <v>496103.29066295928</v>
      </c>
    </row>
    <row r="190" spans="1:10" x14ac:dyDescent="0.25">
      <c r="A190" s="20">
        <f t="shared" si="19"/>
        <v>173</v>
      </c>
      <c r="B190" s="21">
        <f t="shared" si="16"/>
        <v>43168</v>
      </c>
      <c r="C190" s="26">
        <f t="shared" si="20"/>
        <v>2329208.5187050453</v>
      </c>
      <c r="D190" s="26">
        <f t="shared" si="23"/>
        <v>7976.1323951041322</v>
      </c>
      <c r="E190" s="27"/>
      <c r="F190" s="26">
        <f t="shared" si="17"/>
        <v>7976.1323951041322</v>
      </c>
      <c r="G190" s="26">
        <f t="shared" si="21"/>
        <v>5561.8181805233253</v>
      </c>
      <c r="H190" s="26">
        <f t="shared" si="22"/>
        <v>2414.3142145808069</v>
      </c>
      <c r="I190" s="26">
        <f t="shared" si="18"/>
        <v>2323646.700524522</v>
      </c>
      <c r="J190" s="26">
        <f>SUM($H$18:$H190)</f>
        <v>498517.60487754008</v>
      </c>
    </row>
    <row r="191" spans="1:10" x14ac:dyDescent="0.25">
      <c r="A191" s="20">
        <f t="shared" si="19"/>
        <v>174</v>
      </c>
      <c r="B191" s="21">
        <f t="shared" si="16"/>
        <v>43199</v>
      </c>
      <c r="C191" s="26">
        <f t="shared" si="20"/>
        <v>2323646.700524522</v>
      </c>
      <c r="D191" s="26">
        <f t="shared" si="23"/>
        <v>7976.1323951041322</v>
      </c>
      <c r="E191" s="27"/>
      <c r="F191" s="26">
        <f t="shared" si="17"/>
        <v>7976.1323951041322</v>
      </c>
      <c r="G191" s="26">
        <f t="shared" si="21"/>
        <v>5567.5832189835219</v>
      </c>
      <c r="H191" s="26">
        <f t="shared" si="22"/>
        <v>2408.5491761206104</v>
      </c>
      <c r="I191" s="26">
        <f t="shared" si="18"/>
        <v>2318079.1173055386</v>
      </c>
      <c r="J191" s="26">
        <f>SUM($H$18:$H191)</f>
        <v>500926.15405366069</v>
      </c>
    </row>
    <row r="192" spans="1:10" x14ac:dyDescent="0.25">
      <c r="A192" s="20">
        <f t="shared" si="19"/>
        <v>175</v>
      </c>
      <c r="B192" s="21">
        <f t="shared" si="16"/>
        <v>43199</v>
      </c>
      <c r="C192" s="26">
        <f t="shared" si="20"/>
        <v>2318079.1173055386</v>
      </c>
      <c r="D192" s="26">
        <f t="shared" si="23"/>
        <v>7976.1323951041322</v>
      </c>
      <c r="E192" s="27"/>
      <c r="F192" s="26">
        <f t="shared" si="17"/>
        <v>7976.1323951041322</v>
      </c>
      <c r="G192" s="26">
        <f t="shared" si="21"/>
        <v>5573.354233127814</v>
      </c>
      <c r="H192" s="26">
        <f t="shared" si="22"/>
        <v>2402.7781619763182</v>
      </c>
      <c r="I192" s="26">
        <f t="shared" si="18"/>
        <v>2312505.7630724106</v>
      </c>
      <c r="J192" s="26">
        <f>SUM($H$18:$H192)</f>
        <v>503328.932215637</v>
      </c>
    </row>
    <row r="193" spans="1:10" x14ac:dyDescent="0.25">
      <c r="A193" s="20">
        <f t="shared" si="19"/>
        <v>176</v>
      </c>
      <c r="B193" s="21">
        <f t="shared" si="16"/>
        <v>43199</v>
      </c>
      <c r="C193" s="26">
        <f t="shared" si="20"/>
        <v>2312505.7630724106</v>
      </c>
      <c r="D193" s="26">
        <f t="shared" si="23"/>
        <v>7976.1323951041322</v>
      </c>
      <c r="E193" s="27"/>
      <c r="F193" s="26">
        <f t="shared" si="17"/>
        <v>7976.1323951041322</v>
      </c>
      <c r="G193" s="26">
        <f t="shared" si="21"/>
        <v>5579.131229150229</v>
      </c>
      <c r="H193" s="26">
        <f t="shared" si="22"/>
        <v>2397.0011659539027</v>
      </c>
      <c r="I193" s="26">
        <f t="shared" si="18"/>
        <v>2306926.6318432605</v>
      </c>
      <c r="J193" s="26">
        <f>SUM($H$18:$H193)</f>
        <v>505725.93338159093</v>
      </c>
    </row>
    <row r="194" spans="1:10" x14ac:dyDescent="0.25">
      <c r="A194" s="20">
        <f t="shared" si="19"/>
        <v>177</v>
      </c>
      <c r="B194" s="21">
        <f t="shared" si="16"/>
        <v>43199</v>
      </c>
      <c r="C194" s="26">
        <f t="shared" si="20"/>
        <v>2306926.6318432605</v>
      </c>
      <c r="D194" s="26">
        <f t="shared" si="23"/>
        <v>7976.1323951041322</v>
      </c>
      <c r="E194" s="27"/>
      <c r="F194" s="26">
        <f t="shared" si="17"/>
        <v>7976.1323951041322</v>
      </c>
      <c r="G194" s="26">
        <f t="shared" si="21"/>
        <v>5584.9142132512143</v>
      </c>
      <c r="H194" s="26">
        <f t="shared" si="22"/>
        <v>2391.218181852918</v>
      </c>
      <c r="I194" s="26">
        <f t="shared" si="18"/>
        <v>2301341.7176300092</v>
      </c>
      <c r="J194" s="26">
        <f>SUM($H$18:$H194)</f>
        <v>508117.15156344383</v>
      </c>
    </row>
    <row r="195" spans="1:10" x14ac:dyDescent="0.25">
      <c r="A195" s="20">
        <f t="shared" si="19"/>
        <v>178</v>
      </c>
      <c r="B195" s="21">
        <f t="shared" si="16"/>
        <v>43229</v>
      </c>
      <c r="C195" s="26">
        <f t="shared" si="20"/>
        <v>2301341.7176300092</v>
      </c>
      <c r="D195" s="26">
        <f t="shared" si="23"/>
        <v>7976.1323951041322</v>
      </c>
      <c r="E195" s="27"/>
      <c r="F195" s="26">
        <f t="shared" si="17"/>
        <v>7976.1323951041322</v>
      </c>
      <c r="G195" s="26">
        <f t="shared" si="21"/>
        <v>5590.7031916376418</v>
      </c>
      <c r="H195" s="26">
        <f t="shared" si="22"/>
        <v>2385.4292034664904</v>
      </c>
      <c r="I195" s="26">
        <f t="shared" si="18"/>
        <v>2295751.0144383716</v>
      </c>
      <c r="J195" s="26">
        <f>SUM($H$18:$H195)</f>
        <v>510502.58076691034</v>
      </c>
    </row>
    <row r="196" spans="1:10" x14ac:dyDescent="0.25">
      <c r="A196" s="20">
        <f t="shared" si="19"/>
        <v>179</v>
      </c>
      <c r="B196" s="21">
        <f t="shared" si="16"/>
        <v>43229</v>
      </c>
      <c r="C196" s="26">
        <f t="shared" si="20"/>
        <v>2295751.0144383716</v>
      </c>
      <c r="D196" s="26">
        <f t="shared" si="23"/>
        <v>7976.1323951041322</v>
      </c>
      <c r="E196" s="27"/>
      <c r="F196" s="26">
        <f t="shared" si="17"/>
        <v>7976.1323951041322</v>
      </c>
      <c r="G196" s="26">
        <f t="shared" si="21"/>
        <v>5596.4981705228201</v>
      </c>
      <c r="H196" s="26">
        <f t="shared" si="22"/>
        <v>2379.6342245813121</v>
      </c>
      <c r="I196" s="26">
        <f t="shared" si="18"/>
        <v>2290154.5162678487</v>
      </c>
      <c r="J196" s="26">
        <f>SUM($H$18:$H196)</f>
        <v>512882.21499149164</v>
      </c>
    </row>
    <row r="197" spans="1:10" x14ac:dyDescent="0.25">
      <c r="A197" s="20">
        <f t="shared" si="19"/>
        <v>180</v>
      </c>
      <c r="B197" s="21">
        <f t="shared" si="16"/>
        <v>43229</v>
      </c>
      <c r="C197" s="26">
        <f t="shared" si="20"/>
        <v>2290154.5162678487</v>
      </c>
      <c r="D197" s="26">
        <f t="shared" si="23"/>
        <v>7976.1323951041322</v>
      </c>
      <c r="E197" s="27"/>
      <c r="F197" s="26">
        <f t="shared" si="17"/>
        <v>7976.1323951041322</v>
      </c>
      <c r="G197" s="26">
        <f t="shared" si="21"/>
        <v>5602.2991561264971</v>
      </c>
      <c r="H197" s="26">
        <f t="shared" si="22"/>
        <v>2373.8332389776356</v>
      </c>
      <c r="I197" s="26">
        <f t="shared" si="18"/>
        <v>2284552.2171117221</v>
      </c>
      <c r="J197" s="26">
        <f>SUM($H$18:$H197)</f>
        <v>515256.04823046929</v>
      </c>
    </row>
    <row r="198" spans="1:10" x14ac:dyDescent="0.25">
      <c r="A198" s="20">
        <f t="shared" si="19"/>
        <v>181</v>
      </c>
      <c r="B198" s="21">
        <f t="shared" si="16"/>
        <v>43229</v>
      </c>
      <c r="C198" s="26">
        <f t="shared" si="20"/>
        <v>2284552.2171117221</v>
      </c>
      <c r="D198" s="26">
        <f t="shared" si="23"/>
        <v>7976.1323951041322</v>
      </c>
      <c r="E198" s="27"/>
      <c r="F198" s="26">
        <f t="shared" si="17"/>
        <v>7976.1323951041322</v>
      </c>
      <c r="G198" s="26">
        <f t="shared" si="21"/>
        <v>5608.106154674866</v>
      </c>
      <c r="H198" s="26">
        <f t="shared" si="22"/>
        <v>2368.0262404292657</v>
      </c>
      <c r="I198" s="26">
        <f t="shared" si="18"/>
        <v>2278944.1109570474</v>
      </c>
      <c r="J198" s="26">
        <f>SUM($H$18:$H198)</f>
        <v>517624.07447089854</v>
      </c>
    </row>
    <row r="199" spans="1:10" x14ac:dyDescent="0.25">
      <c r="A199" s="20">
        <f t="shared" si="19"/>
        <v>182</v>
      </c>
      <c r="B199" s="21">
        <f t="shared" si="16"/>
        <v>43260</v>
      </c>
      <c r="C199" s="26">
        <f t="shared" si="20"/>
        <v>2278944.1109570474</v>
      </c>
      <c r="D199" s="26">
        <f t="shared" si="23"/>
        <v>7976.1323951041322</v>
      </c>
      <c r="E199" s="27"/>
      <c r="F199" s="26">
        <f t="shared" si="17"/>
        <v>7976.1323951041322</v>
      </c>
      <c r="G199" s="26">
        <f t="shared" si="21"/>
        <v>5613.9191724005777</v>
      </c>
      <c r="H199" s="26">
        <f t="shared" si="22"/>
        <v>2362.2132227035549</v>
      </c>
      <c r="I199" s="26">
        <f t="shared" si="18"/>
        <v>2273330.1917846468</v>
      </c>
      <c r="J199" s="26">
        <f>SUM($H$18:$H199)</f>
        <v>519986.28769360209</v>
      </c>
    </row>
    <row r="200" spans="1:10" x14ac:dyDescent="0.25">
      <c r="A200" s="20">
        <f t="shared" si="19"/>
        <v>183</v>
      </c>
      <c r="B200" s="21">
        <f t="shared" si="16"/>
        <v>43260</v>
      </c>
      <c r="C200" s="26">
        <f t="shared" si="20"/>
        <v>2273330.1917846468</v>
      </c>
      <c r="D200" s="26">
        <f t="shared" si="23"/>
        <v>7976.1323951041322</v>
      </c>
      <c r="E200" s="27"/>
      <c r="F200" s="26">
        <f t="shared" si="17"/>
        <v>7976.1323951041322</v>
      </c>
      <c r="G200" s="26">
        <f t="shared" si="21"/>
        <v>5619.7382155427385</v>
      </c>
      <c r="H200" s="26">
        <f t="shared" si="22"/>
        <v>2356.3941795613937</v>
      </c>
      <c r="I200" s="26">
        <f t="shared" si="18"/>
        <v>2267710.453569104</v>
      </c>
      <c r="J200" s="26">
        <f>SUM($H$18:$H200)</f>
        <v>522342.6818731635</v>
      </c>
    </row>
    <row r="201" spans="1:10" x14ac:dyDescent="0.25">
      <c r="A201" s="20">
        <f t="shared" si="19"/>
        <v>184</v>
      </c>
      <c r="B201" s="21">
        <f t="shared" si="16"/>
        <v>43260</v>
      </c>
      <c r="C201" s="26">
        <f t="shared" si="20"/>
        <v>2267710.453569104</v>
      </c>
      <c r="D201" s="26">
        <f t="shared" si="23"/>
        <v>7976.1323951041322</v>
      </c>
      <c r="E201" s="27"/>
      <c r="F201" s="26">
        <f t="shared" si="17"/>
        <v>7976.1323951041322</v>
      </c>
      <c r="G201" s="26">
        <f t="shared" si="21"/>
        <v>5625.5632903469259</v>
      </c>
      <c r="H201" s="26">
        <f t="shared" si="22"/>
        <v>2350.5691047572063</v>
      </c>
      <c r="I201" s="26">
        <f t="shared" si="18"/>
        <v>2262084.8902787571</v>
      </c>
      <c r="J201" s="26">
        <f>SUM($H$18:$H201)</f>
        <v>524693.25097792072</v>
      </c>
    </row>
    <row r="202" spans="1:10" x14ac:dyDescent="0.25">
      <c r="A202" s="20">
        <f t="shared" si="19"/>
        <v>185</v>
      </c>
      <c r="B202" s="21">
        <f t="shared" si="16"/>
        <v>43260</v>
      </c>
      <c r="C202" s="26">
        <f t="shared" si="20"/>
        <v>2262084.8902787571</v>
      </c>
      <c r="D202" s="26">
        <f t="shared" si="23"/>
        <v>7976.1323951041322</v>
      </c>
      <c r="E202" s="27"/>
      <c r="F202" s="26">
        <f t="shared" si="17"/>
        <v>7976.1323951041322</v>
      </c>
      <c r="G202" s="26">
        <f t="shared" si="21"/>
        <v>5631.3944030651892</v>
      </c>
      <c r="H202" s="26">
        <f t="shared" si="22"/>
        <v>2344.7379920389426</v>
      </c>
      <c r="I202" s="26">
        <f t="shared" si="18"/>
        <v>2256453.495875692</v>
      </c>
      <c r="J202" s="26">
        <f>SUM($H$18:$H202)</f>
        <v>527037.98896995967</v>
      </c>
    </row>
    <row r="203" spans="1:10" x14ac:dyDescent="0.25">
      <c r="A203" s="20">
        <f t="shared" si="19"/>
        <v>186</v>
      </c>
      <c r="B203" s="21">
        <f t="shared" si="16"/>
        <v>43260</v>
      </c>
      <c r="C203" s="26">
        <f t="shared" si="20"/>
        <v>2256453.495875692</v>
      </c>
      <c r="D203" s="26">
        <f t="shared" si="23"/>
        <v>7976.1323951041322</v>
      </c>
      <c r="E203" s="27"/>
      <c r="F203" s="26">
        <f t="shared" si="17"/>
        <v>7976.1323951041322</v>
      </c>
      <c r="G203" s="26">
        <f t="shared" si="21"/>
        <v>5637.2315599560588</v>
      </c>
      <c r="H203" s="26">
        <f t="shared" si="22"/>
        <v>2338.9008351480729</v>
      </c>
      <c r="I203" s="26">
        <f t="shared" si="18"/>
        <v>2250816.264315736</v>
      </c>
      <c r="J203" s="26">
        <f>SUM($H$18:$H203)</f>
        <v>529376.88980510773</v>
      </c>
    </row>
    <row r="204" spans="1:10" x14ac:dyDescent="0.25">
      <c r="A204" s="20">
        <f t="shared" si="19"/>
        <v>187</v>
      </c>
      <c r="B204" s="21">
        <f t="shared" si="16"/>
        <v>43290</v>
      </c>
      <c r="C204" s="26">
        <f t="shared" si="20"/>
        <v>2250816.264315736</v>
      </c>
      <c r="D204" s="26">
        <f t="shared" si="23"/>
        <v>7976.1323951041322</v>
      </c>
      <c r="E204" s="27"/>
      <c r="F204" s="26">
        <f t="shared" si="17"/>
        <v>7976.1323951041322</v>
      </c>
      <c r="G204" s="26">
        <f t="shared" si="21"/>
        <v>5643.0747672845519</v>
      </c>
      <c r="H204" s="26">
        <f t="shared" si="22"/>
        <v>2333.0576278195804</v>
      </c>
      <c r="I204" s="26">
        <f t="shared" si="18"/>
        <v>2245173.1895484515</v>
      </c>
      <c r="J204" s="26">
        <f>SUM($H$18:$H204)</f>
        <v>531709.94743292732</v>
      </c>
    </row>
    <row r="205" spans="1:10" x14ac:dyDescent="0.25">
      <c r="A205" s="20">
        <f t="shared" si="19"/>
        <v>188</v>
      </c>
      <c r="B205" s="21">
        <f t="shared" si="16"/>
        <v>43290</v>
      </c>
      <c r="C205" s="26">
        <f t="shared" si="20"/>
        <v>2245173.1895484515</v>
      </c>
      <c r="D205" s="26">
        <f t="shared" si="23"/>
        <v>7976.1323951041322</v>
      </c>
      <c r="E205" s="27"/>
      <c r="F205" s="26">
        <f t="shared" si="17"/>
        <v>7976.1323951041322</v>
      </c>
      <c r="G205" s="26">
        <f t="shared" si="21"/>
        <v>5648.9240313221799</v>
      </c>
      <c r="H205" s="26">
        <f t="shared" si="22"/>
        <v>2327.2083637819528</v>
      </c>
      <c r="I205" s="26">
        <f t="shared" si="18"/>
        <v>2239524.2655171291</v>
      </c>
      <c r="J205" s="26">
        <f>SUM($H$18:$H205)</f>
        <v>534037.15579670924</v>
      </c>
    </row>
    <row r="206" spans="1:10" x14ac:dyDescent="0.25">
      <c r="A206" s="20">
        <f t="shared" si="19"/>
        <v>189</v>
      </c>
      <c r="B206" s="21">
        <f t="shared" si="16"/>
        <v>43290</v>
      </c>
      <c r="C206" s="26">
        <f t="shared" si="20"/>
        <v>2239524.2655171291</v>
      </c>
      <c r="D206" s="26">
        <f t="shared" si="23"/>
        <v>7976.1323951041322</v>
      </c>
      <c r="E206" s="27"/>
      <c r="F206" s="26">
        <f t="shared" si="17"/>
        <v>7976.1323951041322</v>
      </c>
      <c r="G206" s="26">
        <f t="shared" si="21"/>
        <v>5654.7793583469538</v>
      </c>
      <c r="H206" s="26">
        <f t="shared" si="22"/>
        <v>2321.3530367571784</v>
      </c>
      <c r="I206" s="26">
        <f t="shared" si="18"/>
        <v>2233869.4861587822</v>
      </c>
      <c r="J206" s="26">
        <f>SUM($H$18:$H206)</f>
        <v>536358.50883346645</v>
      </c>
    </row>
    <row r="207" spans="1:10" x14ac:dyDescent="0.25">
      <c r="A207" s="20">
        <f t="shared" si="19"/>
        <v>190</v>
      </c>
      <c r="B207" s="21">
        <f t="shared" si="16"/>
        <v>43290</v>
      </c>
      <c r="C207" s="26">
        <f t="shared" si="20"/>
        <v>2233869.4861587822</v>
      </c>
      <c r="D207" s="26">
        <f t="shared" si="23"/>
        <v>7976.1323951041322</v>
      </c>
      <c r="E207" s="27"/>
      <c r="F207" s="26">
        <f t="shared" si="17"/>
        <v>7976.1323951041322</v>
      </c>
      <c r="G207" s="26">
        <f t="shared" si="21"/>
        <v>5660.6407546433948</v>
      </c>
      <c r="H207" s="26">
        <f t="shared" si="22"/>
        <v>2315.4916404607379</v>
      </c>
      <c r="I207" s="26">
        <f t="shared" si="18"/>
        <v>2228208.8454041388</v>
      </c>
      <c r="J207" s="26">
        <f>SUM($H$18:$H207)</f>
        <v>538674.00047392724</v>
      </c>
    </row>
    <row r="208" spans="1:10" x14ac:dyDescent="0.25">
      <c r="A208" s="20">
        <f t="shared" si="19"/>
        <v>191</v>
      </c>
      <c r="B208" s="21">
        <f t="shared" si="16"/>
        <v>43321</v>
      </c>
      <c r="C208" s="26">
        <f t="shared" si="20"/>
        <v>2228208.8454041388</v>
      </c>
      <c r="D208" s="26">
        <f t="shared" si="23"/>
        <v>7976.1323951041322</v>
      </c>
      <c r="E208" s="27"/>
      <c r="F208" s="26">
        <f t="shared" si="17"/>
        <v>7976.1323951041322</v>
      </c>
      <c r="G208" s="26">
        <f t="shared" si="21"/>
        <v>5666.5082265025339</v>
      </c>
      <c r="H208" s="26">
        <f t="shared" si="22"/>
        <v>2309.6241686015978</v>
      </c>
      <c r="I208" s="26">
        <f t="shared" si="18"/>
        <v>2222542.3371776361</v>
      </c>
      <c r="J208" s="26">
        <f>SUM($H$18:$H208)</f>
        <v>540983.62464252883</v>
      </c>
    </row>
    <row r="209" spans="1:10" x14ac:dyDescent="0.25">
      <c r="A209" s="20">
        <f t="shared" si="19"/>
        <v>192</v>
      </c>
      <c r="B209" s="21">
        <f t="shared" si="16"/>
        <v>43321</v>
      </c>
      <c r="C209" s="26">
        <f t="shared" si="20"/>
        <v>2222542.3371776361</v>
      </c>
      <c r="D209" s="26">
        <f t="shared" si="23"/>
        <v>7976.1323951041322</v>
      </c>
      <c r="E209" s="27"/>
      <c r="F209" s="26">
        <f t="shared" si="17"/>
        <v>7976.1323951041322</v>
      </c>
      <c r="G209" s="26">
        <f t="shared" si="21"/>
        <v>5672.3817802219291</v>
      </c>
      <c r="H209" s="26">
        <f t="shared" si="22"/>
        <v>2303.7506148822035</v>
      </c>
      <c r="I209" s="26">
        <f t="shared" si="18"/>
        <v>2216869.955397414</v>
      </c>
      <c r="J209" s="26">
        <f>SUM($H$18:$H209)</f>
        <v>543287.37525741104</v>
      </c>
    </row>
    <row r="210" spans="1:10" x14ac:dyDescent="0.25">
      <c r="A210" s="20">
        <f t="shared" si="19"/>
        <v>193</v>
      </c>
      <c r="B210" s="21">
        <f t="shared" ref="B210:B273" si="24">IF(Pay_Num&lt;&gt;"",DATE(YEAR(Loan_Start),MONTH(Loan_Start)+(Pay_Num)*12/Num_Pmt_Per_Year,DAY(Loan_Start)),"")</f>
        <v>43321</v>
      </c>
      <c r="C210" s="26">
        <f t="shared" si="20"/>
        <v>2216869.955397414</v>
      </c>
      <c r="D210" s="26">
        <f t="shared" si="23"/>
        <v>7976.1323951041322</v>
      </c>
      <c r="E210" s="27"/>
      <c r="F210" s="26">
        <f t="shared" ref="F210:F273" si="25">IF(AND(Pay_Num&lt;&gt;"",Sched_Pay+Extra_Pay&lt;Beg_Bal),Sched_Pay+Extra_Pay,IF(Pay_Num&lt;&gt;"",Beg_Bal,""))</f>
        <v>7976.1323951041322</v>
      </c>
      <c r="G210" s="26">
        <f t="shared" si="21"/>
        <v>5678.2614221056592</v>
      </c>
      <c r="H210" s="26">
        <f t="shared" si="22"/>
        <v>2297.8709729984735</v>
      </c>
      <c r="I210" s="26">
        <f t="shared" ref="I210:I273" si="26">IF(AND(Pay_Num&lt;&gt;"",Sched_Pay+Extra_Pay&lt;Beg_Bal),Beg_Bal-Princ,IF(Pay_Num&lt;&gt;"",0,""))</f>
        <v>2211191.6939753084</v>
      </c>
      <c r="J210" s="26">
        <f>SUM($H$18:$H210)</f>
        <v>545585.24623040948</v>
      </c>
    </row>
    <row r="211" spans="1:10" x14ac:dyDescent="0.25">
      <c r="A211" s="20">
        <f t="shared" ref="A211:A274" si="27">IF(Values_Entered,A210+1,"")</f>
        <v>194</v>
      </c>
      <c r="B211" s="21">
        <f t="shared" si="24"/>
        <v>43321</v>
      </c>
      <c r="C211" s="26">
        <f t="shared" ref="C211:C274" si="28">IF(Pay_Num&lt;&gt;"",I210,"")</f>
        <v>2211191.6939753084</v>
      </c>
      <c r="D211" s="26">
        <f t="shared" si="23"/>
        <v>7976.1323951041322</v>
      </c>
      <c r="E211" s="27"/>
      <c r="F211" s="26">
        <f t="shared" si="25"/>
        <v>7976.1323951041322</v>
      </c>
      <c r="G211" s="26">
        <f t="shared" ref="G211:G274" si="29">IF(Pay_Num&lt;&gt;"",Total_Pay-Int,"")</f>
        <v>5684.1471584643414</v>
      </c>
      <c r="H211" s="26">
        <f t="shared" ref="H211:H274" si="30">IF(Pay_Num&lt;&gt;"",Beg_Bal*Interest_Rate/Num_Pmt_Per_Year,"")</f>
        <v>2291.9852366397909</v>
      </c>
      <c r="I211" s="26">
        <f t="shared" si="26"/>
        <v>2205507.546816844</v>
      </c>
      <c r="J211" s="26">
        <f>SUM($H$18:$H211)</f>
        <v>547877.23146704922</v>
      </c>
    </row>
    <row r="212" spans="1:10" x14ac:dyDescent="0.25">
      <c r="A212" s="20">
        <f t="shared" si="27"/>
        <v>195</v>
      </c>
      <c r="B212" s="21">
        <f t="shared" si="24"/>
        <v>43352</v>
      </c>
      <c r="C212" s="26">
        <f t="shared" si="28"/>
        <v>2205507.546816844</v>
      </c>
      <c r="D212" s="26">
        <f t="shared" ref="D212:D275" si="31">IF(Pay_Num&lt;&gt;"",Scheduled_Monthly_Payment,"")</f>
        <v>7976.1323951041322</v>
      </c>
      <c r="E212" s="27"/>
      <c r="F212" s="26">
        <f t="shared" si="25"/>
        <v>7976.1323951041322</v>
      </c>
      <c r="G212" s="26">
        <f t="shared" si="29"/>
        <v>5690.0389956151339</v>
      </c>
      <c r="H212" s="26">
        <f t="shared" si="30"/>
        <v>2286.0933994889983</v>
      </c>
      <c r="I212" s="26">
        <f t="shared" si="26"/>
        <v>2199817.5078212288</v>
      </c>
      <c r="J212" s="26">
        <f>SUM($H$18:$H212)</f>
        <v>550163.32486653817</v>
      </c>
    </row>
    <row r="213" spans="1:10" x14ac:dyDescent="0.25">
      <c r="A213" s="20">
        <f t="shared" si="27"/>
        <v>196</v>
      </c>
      <c r="B213" s="21">
        <f t="shared" si="24"/>
        <v>43352</v>
      </c>
      <c r="C213" s="26">
        <f t="shared" si="28"/>
        <v>2199817.5078212288</v>
      </c>
      <c r="D213" s="26">
        <f t="shared" si="31"/>
        <v>7976.1323951041322</v>
      </c>
      <c r="E213" s="27"/>
      <c r="F213" s="26">
        <f t="shared" si="25"/>
        <v>7976.1323951041322</v>
      </c>
      <c r="G213" s="26">
        <f t="shared" si="29"/>
        <v>5695.9369398817435</v>
      </c>
      <c r="H213" s="26">
        <f t="shared" si="30"/>
        <v>2280.1954552223892</v>
      </c>
      <c r="I213" s="26">
        <f t="shared" si="26"/>
        <v>2194121.5708813472</v>
      </c>
      <c r="J213" s="26">
        <f>SUM($H$18:$H213)</f>
        <v>552443.52032176056</v>
      </c>
    </row>
    <row r="214" spans="1:10" x14ac:dyDescent="0.25">
      <c r="A214" s="20">
        <f t="shared" si="27"/>
        <v>197</v>
      </c>
      <c r="B214" s="21">
        <f t="shared" si="24"/>
        <v>43352</v>
      </c>
      <c r="C214" s="26">
        <f t="shared" si="28"/>
        <v>2194121.5708813472</v>
      </c>
      <c r="D214" s="26">
        <f t="shared" si="31"/>
        <v>7976.1323951041322</v>
      </c>
      <c r="E214" s="27"/>
      <c r="F214" s="26">
        <f t="shared" si="25"/>
        <v>7976.1323951041322</v>
      </c>
      <c r="G214" s="26">
        <f t="shared" si="29"/>
        <v>5701.8409975944278</v>
      </c>
      <c r="H214" s="26">
        <f t="shared" si="30"/>
        <v>2274.2913975097044</v>
      </c>
      <c r="I214" s="26">
        <f t="shared" si="26"/>
        <v>2188419.7298837528</v>
      </c>
      <c r="J214" s="26">
        <f>SUM($H$18:$H214)</f>
        <v>554717.81171927031</v>
      </c>
    </row>
    <row r="215" spans="1:10" x14ac:dyDescent="0.25">
      <c r="A215" s="20">
        <f t="shared" si="27"/>
        <v>198</v>
      </c>
      <c r="B215" s="21">
        <f t="shared" si="24"/>
        <v>43352</v>
      </c>
      <c r="C215" s="26">
        <f t="shared" si="28"/>
        <v>2188419.7298837528</v>
      </c>
      <c r="D215" s="26">
        <f t="shared" si="31"/>
        <v>7976.1323951041322</v>
      </c>
      <c r="E215" s="27"/>
      <c r="F215" s="26">
        <f t="shared" si="25"/>
        <v>7976.1323951041322</v>
      </c>
      <c r="G215" s="26">
        <f t="shared" si="29"/>
        <v>5707.7511750900112</v>
      </c>
      <c r="H215" s="26">
        <f t="shared" si="30"/>
        <v>2268.381220014121</v>
      </c>
      <c r="I215" s="26">
        <f t="shared" si="26"/>
        <v>2182711.9787086626</v>
      </c>
      <c r="J215" s="26">
        <f>SUM($H$18:$H215)</f>
        <v>556986.19293928437</v>
      </c>
    </row>
    <row r="216" spans="1:10" x14ac:dyDescent="0.25">
      <c r="A216" s="20">
        <f t="shared" si="27"/>
        <v>199</v>
      </c>
      <c r="B216" s="21">
        <f t="shared" si="24"/>
        <v>43352</v>
      </c>
      <c r="C216" s="26">
        <f t="shared" si="28"/>
        <v>2182711.9787086626</v>
      </c>
      <c r="D216" s="26">
        <f t="shared" si="31"/>
        <v>7976.1323951041322</v>
      </c>
      <c r="E216" s="27"/>
      <c r="F216" s="26">
        <f t="shared" si="25"/>
        <v>7976.1323951041322</v>
      </c>
      <c r="G216" s="26">
        <f t="shared" si="29"/>
        <v>5713.6674787118836</v>
      </c>
      <c r="H216" s="26">
        <f t="shared" si="30"/>
        <v>2262.4649163922486</v>
      </c>
      <c r="I216" s="26">
        <f t="shared" si="26"/>
        <v>2176998.3112299507</v>
      </c>
      <c r="J216" s="26">
        <f>SUM($H$18:$H216)</f>
        <v>559248.6578556766</v>
      </c>
    </row>
    <row r="217" spans="1:10" x14ac:dyDescent="0.25">
      <c r="A217" s="20">
        <f t="shared" si="27"/>
        <v>200</v>
      </c>
      <c r="B217" s="21">
        <f t="shared" si="24"/>
        <v>43382</v>
      </c>
      <c r="C217" s="26">
        <f t="shared" si="28"/>
        <v>2176998.3112299507</v>
      </c>
      <c r="D217" s="26">
        <f t="shared" si="31"/>
        <v>7976.1323951041322</v>
      </c>
      <c r="E217" s="27"/>
      <c r="F217" s="26">
        <f t="shared" si="25"/>
        <v>7976.1323951041322</v>
      </c>
      <c r="G217" s="26">
        <f t="shared" si="29"/>
        <v>5719.5899148100098</v>
      </c>
      <c r="H217" s="26">
        <f t="shared" si="30"/>
        <v>2256.5424802941225</v>
      </c>
      <c r="I217" s="26">
        <f t="shared" si="26"/>
        <v>2171278.7213151408</v>
      </c>
      <c r="J217" s="26">
        <f>SUM($H$18:$H217)</f>
        <v>561505.20033597073</v>
      </c>
    </row>
    <row r="218" spans="1:10" x14ac:dyDescent="0.25">
      <c r="A218" s="20">
        <f t="shared" si="27"/>
        <v>201</v>
      </c>
      <c r="B218" s="21">
        <f t="shared" si="24"/>
        <v>43382</v>
      </c>
      <c r="C218" s="26">
        <f t="shared" si="28"/>
        <v>2171278.7213151408</v>
      </c>
      <c r="D218" s="26">
        <f t="shared" si="31"/>
        <v>7976.1323951041322</v>
      </c>
      <c r="E218" s="27"/>
      <c r="F218" s="26">
        <f t="shared" si="25"/>
        <v>7976.1323951041322</v>
      </c>
      <c r="G218" s="26">
        <f t="shared" si="29"/>
        <v>5725.5184897409381</v>
      </c>
      <c r="H218" s="26">
        <f t="shared" si="30"/>
        <v>2250.6139053631941</v>
      </c>
      <c r="I218" s="26">
        <f t="shared" si="26"/>
        <v>2165553.2028254</v>
      </c>
      <c r="J218" s="26">
        <f>SUM($H$18:$H218)</f>
        <v>563755.81424133398</v>
      </c>
    </row>
    <row r="219" spans="1:10" x14ac:dyDescent="0.25">
      <c r="A219" s="20">
        <f t="shared" si="27"/>
        <v>202</v>
      </c>
      <c r="B219" s="21">
        <f t="shared" si="24"/>
        <v>43382</v>
      </c>
      <c r="C219" s="26">
        <f t="shared" si="28"/>
        <v>2165553.2028254</v>
      </c>
      <c r="D219" s="26">
        <f t="shared" si="31"/>
        <v>7976.1323951041322</v>
      </c>
      <c r="E219" s="27"/>
      <c r="F219" s="26">
        <f t="shared" si="25"/>
        <v>7976.1323951041322</v>
      </c>
      <c r="G219" s="26">
        <f t="shared" si="29"/>
        <v>5731.4532098678046</v>
      </c>
      <c r="H219" s="26">
        <f t="shared" si="30"/>
        <v>2244.6791852363281</v>
      </c>
      <c r="I219" s="26">
        <f t="shared" si="26"/>
        <v>2159821.7496155323</v>
      </c>
      <c r="J219" s="26">
        <f>SUM($H$18:$H219)</f>
        <v>566000.49342657032</v>
      </c>
    </row>
    <row r="220" spans="1:10" x14ac:dyDescent="0.25">
      <c r="A220" s="20">
        <f t="shared" si="27"/>
        <v>203</v>
      </c>
      <c r="B220" s="21">
        <f t="shared" si="24"/>
        <v>43382</v>
      </c>
      <c r="C220" s="26">
        <f t="shared" si="28"/>
        <v>2159821.7496155323</v>
      </c>
      <c r="D220" s="26">
        <f t="shared" si="31"/>
        <v>7976.1323951041322</v>
      </c>
      <c r="E220" s="27"/>
      <c r="F220" s="26">
        <f t="shared" si="25"/>
        <v>7976.1323951041322</v>
      </c>
      <c r="G220" s="26">
        <f t="shared" si="29"/>
        <v>5737.3940815603401</v>
      </c>
      <c r="H220" s="26">
        <f t="shared" si="30"/>
        <v>2238.7383135437926</v>
      </c>
      <c r="I220" s="26">
        <f t="shared" si="26"/>
        <v>2154084.3555339719</v>
      </c>
      <c r="J220" s="26">
        <f>SUM($H$18:$H220)</f>
        <v>568239.23174011416</v>
      </c>
    </row>
    <row r="221" spans="1:10" x14ac:dyDescent="0.25">
      <c r="A221" s="20">
        <f t="shared" si="27"/>
        <v>204</v>
      </c>
      <c r="B221" s="21">
        <f t="shared" si="24"/>
        <v>43413</v>
      </c>
      <c r="C221" s="26">
        <f t="shared" si="28"/>
        <v>2154084.3555339719</v>
      </c>
      <c r="D221" s="26">
        <f t="shared" si="31"/>
        <v>7976.1323951041322</v>
      </c>
      <c r="E221" s="27"/>
      <c r="F221" s="26">
        <f t="shared" si="25"/>
        <v>7976.1323951041322</v>
      </c>
      <c r="G221" s="26">
        <f t="shared" si="29"/>
        <v>5743.3411111948808</v>
      </c>
      <c r="H221" s="26">
        <f t="shared" si="30"/>
        <v>2232.7912839092519</v>
      </c>
      <c r="I221" s="26">
        <f t="shared" si="26"/>
        <v>2148341.0144227771</v>
      </c>
      <c r="J221" s="26">
        <f>SUM($H$18:$H221)</f>
        <v>570472.02302402339</v>
      </c>
    </row>
    <row r="222" spans="1:10" x14ac:dyDescent="0.25">
      <c r="A222" s="20">
        <f t="shared" si="27"/>
        <v>205</v>
      </c>
      <c r="B222" s="21">
        <f t="shared" si="24"/>
        <v>43413</v>
      </c>
      <c r="C222" s="26">
        <f t="shared" si="28"/>
        <v>2148341.0144227771</v>
      </c>
      <c r="D222" s="26">
        <f t="shared" si="31"/>
        <v>7976.1323951041322</v>
      </c>
      <c r="E222" s="27"/>
      <c r="F222" s="26">
        <f t="shared" si="25"/>
        <v>7976.1323951041322</v>
      </c>
      <c r="G222" s="26">
        <f t="shared" si="29"/>
        <v>5749.2943051543689</v>
      </c>
      <c r="H222" s="26">
        <f t="shared" si="30"/>
        <v>2226.8380899497633</v>
      </c>
      <c r="I222" s="26">
        <f t="shared" si="26"/>
        <v>2142591.7201176225</v>
      </c>
      <c r="J222" s="26">
        <f>SUM($H$18:$H222)</f>
        <v>572698.86111397319</v>
      </c>
    </row>
    <row r="223" spans="1:10" x14ac:dyDescent="0.25">
      <c r="A223" s="20">
        <f t="shared" si="27"/>
        <v>206</v>
      </c>
      <c r="B223" s="21">
        <f t="shared" si="24"/>
        <v>43413</v>
      </c>
      <c r="C223" s="26">
        <f t="shared" si="28"/>
        <v>2142591.7201176225</v>
      </c>
      <c r="D223" s="26">
        <f t="shared" si="31"/>
        <v>7976.1323951041322</v>
      </c>
      <c r="E223" s="27"/>
      <c r="F223" s="26">
        <f t="shared" si="25"/>
        <v>7976.1323951041322</v>
      </c>
      <c r="G223" s="26">
        <f t="shared" si="29"/>
        <v>5755.2536698283657</v>
      </c>
      <c r="H223" s="26">
        <f t="shared" si="30"/>
        <v>2220.8787252757666</v>
      </c>
      <c r="I223" s="26">
        <f t="shared" si="26"/>
        <v>2136836.4664477943</v>
      </c>
      <c r="J223" s="26">
        <f>SUM($H$18:$H223)</f>
        <v>574919.73983924894</v>
      </c>
    </row>
    <row r="224" spans="1:10" x14ac:dyDescent="0.25">
      <c r="A224" s="20">
        <f t="shared" si="27"/>
        <v>207</v>
      </c>
      <c r="B224" s="21">
        <f t="shared" si="24"/>
        <v>43413</v>
      </c>
      <c r="C224" s="26">
        <f t="shared" si="28"/>
        <v>2136836.4664477943</v>
      </c>
      <c r="D224" s="26">
        <f t="shared" si="31"/>
        <v>7976.1323951041322</v>
      </c>
      <c r="E224" s="27"/>
      <c r="F224" s="26">
        <f t="shared" si="25"/>
        <v>7976.1323951041322</v>
      </c>
      <c r="G224" s="26">
        <f t="shared" si="29"/>
        <v>5761.2192116130527</v>
      </c>
      <c r="H224" s="26">
        <f t="shared" si="30"/>
        <v>2214.9131834910795</v>
      </c>
      <c r="I224" s="26">
        <f t="shared" si="26"/>
        <v>2131075.2472361815</v>
      </c>
      <c r="J224" s="26">
        <f>SUM($H$18:$H224)</f>
        <v>577134.65302274004</v>
      </c>
    </row>
    <row r="225" spans="1:10" x14ac:dyDescent="0.25">
      <c r="A225" s="20">
        <f t="shared" si="27"/>
        <v>208</v>
      </c>
      <c r="B225" s="21">
        <f t="shared" si="24"/>
        <v>43443</v>
      </c>
      <c r="C225" s="26">
        <f t="shared" si="28"/>
        <v>2131075.2472361815</v>
      </c>
      <c r="D225" s="26">
        <f t="shared" si="31"/>
        <v>7976.1323951041322</v>
      </c>
      <c r="E225" s="27"/>
      <c r="F225" s="26">
        <f t="shared" si="25"/>
        <v>7976.1323951041322</v>
      </c>
      <c r="G225" s="26">
        <f t="shared" si="29"/>
        <v>5767.1909369112436</v>
      </c>
      <c r="H225" s="26">
        <f t="shared" si="30"/>
        <v>2208.9414581928881</v>
      </c>
      <c r="I225" s="26">
        <f t="shared" si="26"/>
        <v>2125308.0562992701</v>
      </c>
      <c r="J225" s="26">
        <f>SUM($H$18:$H225)</f>
        <v>579343.59448093292</v>
      </c>
    </row>
    <row r="226" spans="1:10" x14ac:dyDescent="0.25">
      <c r="A226" s="20">
        <f t="shared" si="27"/>
        <v>209</v>
      </c>
      <c r="B226" s="21">
        <f t="shared" si="24"/>
        <v>43443</v>
      </c>
      <c r="C226" s="26">
        <f t="shared" si="28"/>
        <v>2125308.0562992701</v>
      </c>
      <c r="D226" s="26">
        <f t="shared" si="31"/>
        <v>7976.1323951041322</v>
      </c>
      <c r="E226" s="27"/>
      <c r="F226" s="26">
        <f t="shared" si="25"/>
        <v>7976.1323951041322</v>
      </c>
      <c r="G226" s="26">
        <f t="shared" si="29"/>
        <v>5773.1688521323886</v>
      </c>
      <c r="H226" s="26">
        <f t="shared" si="30"/>
        <v>2202.9635429717437</v>
      </c>
      <c r="I226" s="26">
        <f t="shared" si="26"/>
        <v>2119534.8874471379</v>
      </c>
      <c r="J226" s="26">
        <f>SUM($H$18:$H226)</f>
        <v>581546.55802390468</v>
      </c>
    </row>
    <row r="227" spans="1:10" x14ac:dyDescent="0.25">
      <c r="A227" s="20">
        <f t="shared" si="27"/>
        <v>210</v>
      </c>
      <c r="B227" s="21">
        <f t="shared" si="24"/>
        <v>43443</v>
      </c>
      <c r="C227" s="26">
        <f t="shared" si="28"/>
        <v>2119534.8874471379</v>
      </c>
      <c r="D227" s="26">
        <f t="shared" si="31"/>
        <v>7976.1323951041322</v>
      </c>
      <c r="E227" s="27"/>
      <c r="F227" s="26">
        <f t="shared" si="25"/>
        <v>7976.1323951041322</v>
      </c>
      <c r="G227" s="26">
        <f t="shared" si="29"/>
        <v>5779.1529636925798</v>
      </c>
      <c r="H227" s="26">
        <f t="shared" si="30"/>
        <v>2196.9794314115525</v>
      </c>
      <c r="I227" s="26">
        <f t="shared" si="26"/>
        <v>2113755.7344834451</v>
      </c>
      <c r="J227" s="26">
        <f>SUM($H$18:$H227)</f>
        <v>583743.53745531628</v>
      </c>
    </row>
    <row r="228" spans="1:10" x14ac:dyDescent="0.25">
      <c r="A228" s="20">
        <f t="shared" si="27"/>
        <v>211</v>
      </c>
      <c r="B228" s="21">
        <f t="shared" si="24"/>
        <v>43443</v>
      </c>
      <c r="C228" s="26">
        <f t="shared" si="28"/>
        <v>2113755.7344834451</v>
      </c>
      <c r="D228" s="26">
        <f t="shared" si="31"/>
        <v>7976.1323951041322</v>
      </c>
      <c r="E228" s="27"/>
      <c r="F228" s="26">
        <f t="shared" si="25"/>
        <v>7976.1323951041322</v>
      </c>
      <c r="G228" s="26">
        <f t="shared" si="29"/>
        <v>5785.1432780145606</v>
      </c>
      <c r="H228" s="26">
        <f t="shared" si="30"/>
        <v>2190.9891170895712</v>
      </c>
      <c r="I228" s="26">
        <f t="shared" si="26"/>
        <v>2107970.5912054307</v>
      </c>
      <c r="J228" s="26">
        <f>SUM($H$18:$H228)</f>
        <v>585934.52657240583</v>
      </c>
    </row>
    <row r="229" spans="1:10" x14ac:dyDescent="0.25">
      <c r="A229" s="20">
        <f t="shared" si="27"/>
        <v>212</v>
      </c>
      <c r="B229" s="21">
        <f t="shared" si="24"/>
        <v>43443</v>
      </c>
      <c r="C229" s="26">
        <f t="shared" si="28"/>
        <v>2107970.5912054307</v>
      </c>
      <c r="D229" s="26">
        <f t="shared" si="31"/>
        <v>7976.1323951041322</v>
      </c>
      <c r="E229" s="27"/>
      <c r="F229" s="26">
        <f t="shared" si="25"/>
        <v>7976.1323951041322</v>
      </c>
      <c r="G229" s="26">
        <f t="shared" si="29"/>
        <v>5791.1398015277337</v>
      </c>
      <c r="H229" s="26">
        <f t="shared" si="30"/>
        <v>2184.9925935763986</v>
      </c>
      <c r="I229" s="26">
        <f t="shared" si="26"/>
        <v>2102179.4514039028</v>
      </c>
      <c r="J229" s="26">
        <f>SUM($H$18:$H229)</f>
        <v>588119.51916598226</v>
      </c>
    </row>
    <row r="230" spans="1:10" x14ac:dyDescent="0.25">
      <c r="A230" s="20">
        <f t="shared" si="27"/>
        <v>213</v>
      </c>
      <c r="B230" s="21">
        <f t="shared" si="24"/>
        <v>43474</v>
      </c>
      <c r="C230" s="26">
        <f t="shared" si="28"/>
        <v>2102179.4514039028</v>
      </c>
      <c r="D230" s="26">
        <f t="shared" si="31"/>
        <v>7976.1323951041322</v>
      </c>
      <c r="E230" s="27"/>
      <c r="F230" s="26">
        <f t="shared" si="25"/>
        <v>7976.1323951041322</v>
      </c>
      <c r="G230" s="26">
        <f t="shared" si="29"/>
        <v>5797.1425406681637</v>
      </c>
      <c r="H230" s="26">
        <f t="shared" si="30"/>
        <v>2178.9898544359685</v>
      </c>
      <c r="I230" s="26">
        <f t="shared" si="26"/>
        <v>2096382.3088632347</v>
      </c>
      <c r="J230" s="26">
        <f>SUM($H$18:$H230)</f>
        <v>590298.50902041828</v>
      </c>
    </row>
    <row r="231" spans="1:10" x14ac:dyDescent="0.25">
      <c r="A231" s="20">
        <f t="shared" si="27"/>
        <v>214</v>
      </c>
      <c r="B231" s="21">
        <f t="shared" si="24"/>
        <v>43474</v>
      </c>
      <c r="C231" s="26">
        <f t="shared" si="28"/>
        <v>2096382.3088632347</v>
      </c>
      <c r="D231" s="26">
        <f t="shared" si="31"/>
        <v>7976.1323951041322</v>
      </c>
      <c r="E231" s="27"/>
      <c r="F231" s="26">
        <f t="shared" si="25"/>
        <v>7976.1323951041322</v>
      </c>
      <c r="G231" s="26">
        <f t="shared" si="29"/>
        <v>5803.1515018785867</v>
      </c>
      <c r="H231" s="26">
        <f t="shared" si="30"/>
        <v>2172.9808932255455</v>
      </c>
      <c r="I231" s="26">
        <f t="shared" si="26"/>
        <v>2090579.1573613561</v>
      </c>
      <c r="J231" s="26">
        <f>SUM($H$18:$H231)</f>
        <v>592471.4899136438</v>
      </c>
    </row>
    <row r="232" spans="1:10" x14ac:dyDescent="0.25">
      <c r="A232" s="20">
        <f t="shared" si="27"/>
        <v>215</v>
      </c>
      <c r="B232" s="21">
        <f t="shared" si="24"/>
        <v>43474</v>
      </c>
      <c r="C232" s="26">
        <f t="shared" si="28"/>
        <v>2090579.1573613561</v>
      </c>
      <c r="D232" s="26">
        <f t="shared" si="31"/>
        <v>7976.1323951041322</v>
      </c>
      <c r="E232" s="27"/>
      <c r="F232" s="26">
        <f t="shared" si="25"/>
        <v>7976.1323951041322</v>
      </c>
      <c r="G232" s="26">
        <f t="shared" si="29"/>
        <v>5809.1666916084187</v>
      </c>
      <c r="H232" s="26">
        <f t="shared" si="30"/>
        <v>2166.9657034957136</v>
      </c>
      <c r="I232" s="26">
        <f t="shared" si="26"/>
        <v>2084769.9906697476</v>
      </c>
      <c r="J232" s="26">
        <f>SUM($H$18:$H232)</f>
        <v>594638.45561713947</v>
      </c>
    </row>
    <row r="233" spans="1:10" x14ac:dyDescent="0.25">
      <c r="A233" s="20">
        <f t="shared" si="27"/>
        <v>216</v>
      </c>
      <c r="B233" s="21">
        <f t="shared" si="24"/>
        <v>43474</v>
      </c>
      <c r="C233" s="26">
        <f t="shared" si="28"/>
        <v>2084769.9906697476</v>
      </c>
      <c r="D233" s="26">
        <f t="shared" si="31"/>
        <v>7976.1323951041322</v>
      </c>
      <c r="E233" s="27"/>
      <c r="F233" s="26">
        <f t="shared" si="25"/>
        <v>7976.1323951041322</v>
      </c>
      <c r="G233" s="26">
        <f t="shared" si="29"/>
        <v>5815.1881163137587</v>
      </c>
      <c r="H233" s="26">
        <f t="shared" si="30"/>
        <v>2160.9442787903731</v>
      </c>
      <c r="I233" s="26">
        <f t="shared" si="26"/>
        <v>2078954.8025534339</v>
      </c>
      <c r="J233" s="26">
        <f>SUM($H$18:$H233)</f>
        <v>596799.39989592985</v>
      </c>
    </row>
    <row r="234" spans="1:10" x14ac:dyDescent="0.25">
      <c r="A234" s="20">
        <f t="shared" si="27"/>
        <v>217</v>
      </c>
      <c r="B234" s="21">
        <f t="shared" si="24"/>
        <v>43505</v>
      </c>
      <c r="C234" s="26">
        <f t="shared" si="28"/>
        <v>2078954.8025534339</v>
      </c>
      <c r="D234" s="26">
        <f t="shared" si="31"/>
        <v>7976.1323951041322</v>
      </c>
      <c r="E234" s="27"/>
      <c r="F234" s="26">
        <f t="shared" si="25"/>
        <v>7976.1323951041322</v>
      </c>
      <c r="G234" s="26">
        <f t="shared" si="29"/>
        <v>5821.2157824573997</v>
      </c>
      <c r="H234" s="26">
        <f t="shared" si="30"/>
        <v>2154.9166126467326</v>
      </c>
      <c r="I234" s="26">
        <f t="shared" si="26"/>
        <v>2073133.5867709764</v>
      </c>
      <c r="J234" s="26">
        <f>SUM($H$18:$H234)</f>
        <v>598954.31650857662</v>
      </c>
    </row>
    <row r="235" spans="1:10" x14ac:dyDescent="0.25">
      <c r="A235" s="20">
        <f t="shared" si="27"/>
        <v>218</v>
      </c>
      <c r="B235" s="21">
        <f t="shared" si="24"/>
        <v>43505</v>
      </c>
      <c r="C235" s="26">
        <f t="shared" si="28"/>
        <v>2073133.5867709764</v>
      </c>
      <c r="D235" s="26">
        <f t="shared" si="31"/>
        <v>7976.1323951041322</v>
      </c>
      <c r="E235" s="27"/>
      <c r="F235" s="26">
        <f t="shared" si="25"/>
        <v>7976.1323951041322</v>
      </c>
      <c r="G235" s="26">
        <f t="shared" si="29"/>
        <v>5827.2496965088312</v>
      </c>
      <c r="H235" s="26">
        <f t="shared" si="30"/>
        <v>2148.882698595301</v>
      </c>
      <c r="I235" s="26">
        <f t="shared" si="26"/>
        <v>2067306.3370744677</v>
      </c>
      <c r="J235" s="26">
        <f>SUM($H$18:$H235)</f>
        <v>601103.19920717191</v>
      </c>
    </row>
    <row r="236" spans="1:10" x14ac:dyDescent="0.25">
      <c r="A236" s="20">
        <f t="shared" si="27"/>
        <v>219</v>
      </c>
      <c r="B236" s="21">
        <f t="shared" si="24"/>
        <v>43505</v>
      </c>
      <c r="C236" s="26">
        <f t="shared" si="28"/>
        <v>2067306.3370744677</v>
      </c>
      <c r="D236" s="26">
        <f t="shared" si="31"/>
        <v>7976.1323951041322</v>
      </c>
      <c r="E236" s="27"/>
      <c r="F236" s="26">
        <f t="shared" si="25"/>
        <v>7976.1323951041322</v>
      </c>
      <c r="G236" s="26">
        <f t="shared" si="29"/>
        <v>5833.2898649442513</v>
      </c>
      <c r="H236" s="26">
        <f t="shared" si="30"/>
        <v>2142.8425301598809</v>
      </c>
      <c r="I236" s="26">
        <f t="shared" si="26"/>
        <v>2061473.0472095234</v>
      </c>
      <c r="J236" s="26">
        <f>SUM($H$18:$H236)</f>
        <v>603246.04173733178</v>
      </c>
    </row>
    <row r="237" spans="1:10" x14ac:dyDescent="0.25">
      <c r="A237" s="20">
        <f t="shared" si="27"/>
        <v>220</v>
      </c>
      <c r="B237" s="21">
        <f t="shared" si="24"/>
        <v>43505</v>
      </c>
      <c r="C237" s="26">
        <f t="shared" si="28"/>
        <v>2061473.0472095234</v>
      </c>
      <c r="D237" s="26">
        <f t="shared" si="31"/>
        <v>7976.1323951041322</v>
      </c>
      <c r="E237" s="27"/>
      <c r="F237" s="26">
        <f t="shared" si="25"/>
        <v>7976.1323951041322</v>
      </c>
      <c r="G237" s="26">
        <f t="shared" si="29"/>
        <v>5839.3362942465683</v>
      </c>
      <c r="H237" s="26">
        <f t="shared" si="30"/>
        <v>2136.7961008575639</v>
      </c>
      <c r="I237" s="26">
        <f t="shared" si="26"/>
        <v>2055633.7109152768</v>
      </c>
      <c r="J237" s="26">
        <f>SUM($H$18:$H237)</f>
        <v>605382.83783818933</v>
      </c>
    </row>
    <row r="238" spans="1:10" x14ac:dyDescent="0.25">
      <c r="A238" s="20">
        <f t="shared" si="27"/>
        <v>221</v>
      </c>
      <c r="B238" s="21">
        <f t="shared" si="24"/>
        <v>43533</v>
      </c>
      <c r="C238" s="26">
        <f t="shared" si="28"/>
        <v>2055633.7109152768</v>
      </c>
      <c r="D238" s="26">
        <f t="shared" si="31"/>
        <v>7976.1323951041322</v>
      </c>
      <c r="E238" s="27"/>
      <c r="F238" s="26">
        <f t="shared" si="25"/>
        <v>7976.1323951041322</v>
      </c>
      <c r="G238" s="26">
        <f t="shared" si="29"/>
        <v>5845.3889909054124</v>
      </c>
      <c r="H238" s="26">
        <f t="shared" si="30"/>
        <v>2130.7434041987199</v>
      </c>
      <c r="I238" s="26">
        <f t="shared" si="26"/>
        <v>2049788.3219243714</v>
      </c>
      <c r="J238" s="26">
        <f>SUM($H$18:$H238)</f>
        <v>607513.581242388</v>
      </c>
    </row>
    <row r="239" spans="1:10" x14ac:dyDescent="0.25">
      <c r="A239" s="20">
        <f t="shared" si="27"/>
        <v>222</v>
      </c>
      <c r="B239" s="21">
        <f t="shared" si="24"/>
        <v>43533</v>
      </c>
      <c r="C239" s="26">
        <f t="shared" si="28"/>
        <v>2049788.3219243714</v>
      </c>
      <c r="D239" s="26">
        <f t="shared" si="31"/>
        <v>7976.1323951041322</v>
      </c>
      <c r="E239" s="27"/>
      <c r="F239" s="26">
        <f t="shared" si="25"/>
        <v>7976.1323951041322</v>
      </c>
      <c r="G239" s="26">
        <f t="shared" si="29"/>
        <v>5851.4479614171396</v>
      </c>
      <c r="H239" s="26">
        <f t="shared" si="30"/>
        <v>2124.6844336869926</v>
      </c>
      <c r="I239" s="26">
        <f t="shared" si="26"/>
        <v>2043936.8739629544</v>
      </c>
      <c r="J239" s="26">
        <f>SUM($H$18:$H239)</f>
        <v>609638.26567607501</v>
      </c>
    </row>
    <row r="240" spans="1:10" x14ac:dyDescent="0.25">
      <c r="A240" s="20">
        <f t="shared" si="27"/>
        <v>223</v>
      </c>
      <c r="B240" s="21">
        <f t="shared" si="24"/>
        <v>43533</v>
      </c>
      <c r="C240" s="26">
        <f t="shared" si="28"/>
        <v>2043936.8739629544</v>
      </c>
      <c r="D240" s="26">
        <f t="shared" si="31"/>
        <v>7976.1323951041322</v>
      </c>
      <c r="E240" s="27"/>
      <c r="F240" s="26">
        <f t="shared" si="25"/>
        <v>7976.1323951041322</v>
      </c>
      <c r="G240" s="26">
        <f t="shared" si="29"/>
        <v>5857.513212284839</v>
      </c>
      <c r="H240" s="26">
        <f t="shared" si="30"/>
        <v>2118.6191828192932</v>
      </c>
      <c r="I240" s="26">
        <f t="shared" si="26"/>
        <v>2038079.3607506696</v>
      </c>
      <c r="J240" s="26">
        <f>SUM($H$18:$H240)</f>
        <v>611756.88485889428</v>
      </c>
    </row>
    <row r="241" spans="1:10" x14ac:dyDescent="0.25">
      <c r="A241" s="20">
        <f t="shared" si="27"/>
        <v>224</v>
      </c>
      <c r="B241" s="21">
        <f t="shared" si="24"/>
        <v>43533</v>
      </c>
      <c r="C241" s="26">
        <f t="shared" si="28"/>
        <v>2038079.3607506696</v>
      </c>
      <c r="D241" s="26">
        <f t="shared" si="31"/>
        <v>7976.1323951041322</v>
      </c>
      <c r="E241" s="27"/>
      <c r="F241" s="26">
        <f t="shared" si="25"/>
        <v>7976.1323951041322</v>
      </c>
      <c r="G241" s="26">
        <f t="shared" si="29"/>
        <v>5863.5847500183418</v>
      </c>
      <c r="H241" s="26">
        <f t="shared" si="30"/>
        <v>2112.5476450857905</v>
      </c>
      <c r="I241" s="26">
        <f t="shared" si="26"/>
        <v>2032215.7760006513</v>
      </c>
      <c r="J241" s="26">
        <f>SUM($H$18:$H241)</f>
        <v>613869.43250398012</v>
      </c>
    </row>
    <row r="242" spans="1:10" x14ac:dyDescent="0.25">
      <c r="A242" s="20">
        <f t="shared" si="27"/>
        <v>225</v>
      </c>
      <c r="B242" s="21">
        <f t="shared" si="24"/>
        <v>43533</v>
      </c>
      <c r="C242" s="26">
        <f t="shared" si="28"/>
        <v>2032215.7760006513</v>
      </c>
      <c r="D242" s="26">
        <f t="shared" si="31"/>
        <v>7976.1323951041322</v>
      </c>
      <c r="E242" s="27"/>
      <c r="F242" s="26">
        <f t="shared" si="25"/>
        <v>7976.1323951041322</v>
      </c>
      <c r="G242" s="26">
        <f t="shared" si="29"/>
        <v>5869.6625811342255</v>
      </c>
      <c r="H242" s="26">
        <f t="shared" si="30"/>
        <v>2106.4698139699062</v>
      </c>
      <c r="I242" s="26">
        <f t="shared" si="26"/>
        <v>2026346.1134195172</v>
      </c>
      <c r="J242" s="26">
        <f>SUM($H$18:$H242)</f>
        <v>615975.90231795004</v>
      </c>
    </row>
    <row r="243" spans="1:10" x14ac:dyDescent="0.25">
      <c r="A243" s="20">
        <f t="shared" si="27"/>
        <v>226</v>
      </c>
      <c r="B243" s="21">
        <f t="shared" si="24"/>
        <v>43564</v>
      </c>
      <c r="C243" s="26">
        <f t="shared" si="28"/>
        <v>2026346.1134195172</v>
      </c>
      <c r="D243" s="26">
        <f t="shared" si="31"/>
        <v>7976.1323951041322</v>
      </c>
      <c r="E243" s="27"/>
      <c r="F243" s="26">
        <f t="shared" si="25"/>
        <v>7976.1323951041322</v>
      </c>
      <c r="G243" s="26">
        <f t="shared" si="29"/>
        <v>5875.7467121558248</v>
      </c>
      <c r="H243" s="26">
        <f t="shared" si="30"/>
        <v>2100.3856829483075</v>
      </c>
      <c r="I243" s="26">
        <f t="shared" si="26"/>
        <v>2020470.3667073613</v>
      </c>
      <c r="J243" s="26">
        <f>SUM($H$18:$H243)</f>
        <v>618076.28800089832</v>
      </c>
    </row>
    <row r="244" spans="1:10" x14ac:dyDescent="0.25">
      <c r="A244" s="20">
        <f t="shared" si="27"/>
        <v>227</v>
      </c>
      <c r="B244" s="21">
        <f t="shared" si="24"/>
        <v>43564</v>
      </c>
      <c r="C244" s="26">
        <f t="shared" si="28"/>
        <v>2020470.3667073613</v>
      </c>
      <c r="D244" s="26">
        <f t="shared" si="31"/>
        <v>7976.1323951041322</v>
      </c>
      <c r="E244" s="27"/>
      <c r="F244" s="26">
        <f t="shared" si="25"/>
        <v>7976.1323951041322</v>
      </c>
      <c r="G244" s="26">
        <f t="shared" si="29"/>
        <v>5881.8371496132331</v>
      </c>
      <c r="H244" s="26">
        <f t="shared" si="30"/>
        <v>2094.2952454908996</v>
      </c>
      <c r="I244" s="26">
        <f t="shared" si="26"/>
        <v>2014588.529557748</v>
      </c>
      <c r="J244" s="26">
        <f>SUM($H$18:$H244)</f>
        <v>620170.58324638917</v>
      </c>
    </row>
    <row r="245" spans="1:10" x14ac:dyDescent="0.25">
      <c r="A245" s="20">
        <f t="shared" si="27"/>
        <v>228</v>
      </c>
      <c r="B245" s="21">
        <f t="shared" si="24"/>
        <v>43564</v>
      </c>
      <c r="C245" s="26">
        <f t="shared" si="28"/>
        <v>2014588.529557748</v>
      </c>
      <c r="D245" s="26">
        <f t="shared" si="31"/>
        <v>7976.1323951041322</v>
      </c>
      <c r="E245" s="27"/>
      <c r="F245" s="26">
        <f t="shared" si="25"/>
        <v>7976.1323951041322</v>
      </c>
      <c r="G245" s="26">
        <f t="shared" si="29"/>
        <v>5887.933900043312</v>
      </c>
      <c r="H245" s="26">
        <f t="shared" si="30"/>
        <v>2088.1984950608198</v>
      </c>
      <c r="I245" s="26">
        <f t="shared" si="26"/>
        <v>2008700.5956577046</v>
      </c>
      <c r="J245" s="26">
        <f>SUM($H$18:$H245)</f>
        <v>622258.78174144996</v>
      </c>
    </row>
    <row r="246" spans="1:10" x14ac:dyDescent="0.25">
      <c r="A246" s="20">
        <f t="shared" si="27"/>
        <v>229</v>
      </c>
      <c r="B246" s="21">
        <f t="shared" si="24"/>
        <v>43564</v>
      </c>
      <c r="C246" s="26">
        <f t="shared" si="28"/>
        <v>2008700.5956577046</v>
      </c>
      <c r="D246" s="26">
        <f t="shared" si="31"/>
        <v>7976.1323951041322</v>
      </c>
      <c r="E246" s="27"/>
      <c r="F246" s="26">
        <f t="shared" si="25"/>
        <v>7976.1323951041322</v>
      </c>
      <c r="G246" s="26">
        <f t="shared" si="29"/>
        <v>5894.0369699897037</v>
      </c>
      <c r="H246" s="26">
        <f t="shared" si="30"/>
        <v>2082.0954251144285</v>
      </c>
      <c r="I246" s="26">
        <f t="shared" si="26"/>
        <v>2002806.5586877149</v>
      </c>
      <c r="J246" s="26">
        <f>SUM($H$18:$H246)</f>
        <v>624340.87716656434</v>
      </c>
    </row>
    <row r="247" spans="1:10" x14ac:dyDescent="0.25">
      <c r="A247" s="20">
        <f t="shared" si="27"/>
        <v>230</v>
      </c>
      <c r="B247" s="21">
        <f t="shared" si="24"/>
        <v>43594</v>
      </c>
      <c r="C247" s="26">
        <f t="shared" si="28"/>
        <v>2002806.5586877149</v>
      </c>
      <c r="D247" s="26">
        <f t="shared" si="31"/>
        <v>7976.1323951041322</v>
      </c>
      <c r="E247" s="27"/>
      <c r="F247" s="26">
        <f t="shared" si="25"/>
        <v>7976.1323951041322</v>
      </c>
      <c r="G247" s="26">
        <f t="shared" si="29"/>
        <v>5900.1463660028276</v>
      </c>
      <c r="H247" s="26">
        <f t="shared" si="30"/>
        <v>2075.9860291013047</v>
      </c>
      <c r="I247" s="26">
        <f t="shared" si="26"/>
        <v>1996906.4123217121</v>
      </c>
      <c r="J247" s="26">
        <f>SUM($H$18:$H247)</f>
        <v>626416.86319566565</v>
      </c>
    </row>
    <row r="248" spans="1:10" x14ac:dyDescent="0.25">
      <c r="A248" s="20">
        <f t="shared" si="27"/>
        <v>231</v>
      </c>
      <c r="B248" s="21">
        <f t="shared" si="24"/>
        <v>43594</v>
      </c>
      <c r="C248" s="26">
        <f t="shared" si="28"/>
        <v>1996906.4123217121</v>
      </c>
      <c r="D248" s="26">
        <f t="shared" si="31"/>
        <v>7976.1323951041322</v>
      </c>
      <c r="E248" s="27"/>
      <c r="F248" s="26">
        <f t="shared" si="25"/>
        <v>7976.1323951041322</v>
      </c>
      <c r="G248" s="26">
        <f t="shared" si="29"/>
        <v>5906.2620946398956</v>
      </c>
      <c r="H248" s="26">
        <f t="shared" si="30"/>
        <v>2069.8703004642366</v>
      </c>
      <c r="I248" s="26">
        <f t="shared" si="26"/>
        <v>1991000.1502270722</v>
      </c>
      <c r="J248" s="26">
        <f>SUM($H$18:$H248)</f>
        <v>628486.73349612986</v>
      </c>
    </row>
    <row r="249" spans="1:10" x14ac:dyDescent="0.25">
      <c r="A249" s="20">
        <f t="shared" si="27"/>
        <v>232</v>
      </c>
      <c r="B249" s="21">
        <f t="shared" si="24"/>
        <v>43594</v>
      </c>
      <c r="C249" s="26">
        <f t="shared" si="28"/>
        <v>1991000.1502270722</v>
      </c>
      <c r="D249" s="26">
        <f t="shared" si="31"/>
        <v>7976.1323951041322</v>
      </c>
      <c r="E249" s="27"/>
      <c r="F249" s="26">
        <f t="shared" si="25"/>
        <v>7976.1323951041322</v>
      </c>
      <c r="G249" s="26">
        <f t="shared" si="29"/>
        <v>5912.3841624649167</v>
      </c>
      <c r="H249" s="26">
        <f t="shared" si="30"/>
        <v>2063.7482326392155</v>
      </c>
      <c r="I249" s="26">
        <f t="shared" si="26"/>
        <v>1985087.7660646073</v>
      </c>
      <c r="J249" s="26">
        <f>SUM($H$18:$H249)</f>
        <v>630550.48172876902</v>
      </c>
    </row>
    <row r="250" spans="1:10" x14ac:dyDescent="0.25">
      <c r="A250" s="20">
        <f t="shared" si="27"/>
        <v>233</v>
      </c>
      <c r="B250" s="21">
        <f t="shared" si="24"/>
        <v>43594</v>
      </c>
      <c r="C250" s="26">
        <f t="shared" si="28"/>
        <v>1985087.7660646073</v>
      </c>
      <c r="D250" s="26">
        <f t="shared" si="31"/>
        <v>7976.1323951041322</v>
      </c>
      <c r="E250" s="27"/>
      <c r="F250" s="26">
        <f t="shared" si="25"/>
        <v>7976.1323951041322</v>
      </c>
      <c r="G250" s="26">
        <f t="shared" si="29"/>
        <v>5918.5125760487026</v>
      </c>
      <c r="H250" s="26">
        <f t="shared" si="30"/>
        <v>2057.6198190554296</v>
      </c>
      <c r="I250" s="26">
        <f t="shared" si="26"/>
        <v>1979169.2534885586</v>
      </c>
      <c r="J250" s="26">
        <f>SUM($H$18:$H250)</f>
        <v>632608.10154782445</v>
      </c>
    </row>
    <row r="251" spans="1:10" x14ac:dyDescent="0.25">
      <c r="A251" s="20">
        <f t="shared" si="27"/>
        <v>234</v>
      </c>
      <c r="B251" s="21">
        <f t="shared" si="24"/>
        <v>43625</v>
      </c>
      <c r="C251" s="26">
        <f t="shared" si="28"/>
        <v>1979169.2534885586</v>
      </c>
      <c r="D251" s="26">
        <f t="shared" si="31"/>
        <v>7976.1323951041322</v>
      </c>
      <c r="E251" s="27"/>
      <c r="F251" s="26">
        <f t="shared" si="25"/>
        <v>7976.1323951041322</v>
      </c>
      <c r="G251" s="26">
        <f t="shared" si="29"/>
        <v>5924.6473419688764</v>
      </c>
      <c r="H251" s="26">
        <f t="shared" si="30"/>
        <v>2051.4850531352558</v>
      </c>
      <c r="I251" s="26">
        <f t="shared" si="26"/>
        <v>1973244.6061465896</v>
      </c>
      <c r="J251" s="26">
        <f>SUM($H$18:$H251)</f>
        <v>634659.58660095965</v>
      </c>
    </row>
    <row r="252" spans="1:10" x14ac:dyDescent="0.25">
      <c r="A252" s="20">
        <f t="shared" si="27"/>
        <v>235</v>
      </c>
      <c r="B252" s="21">
        <f t="shared" si="24"/>
        <v>43625</v>
      </c>
      <c r="C252" s="26">
        <f t="shared" si="28"/>
        <v>1973244.6061465896</v>
      </c>
      <c r="D252" s="26">
        <f t="shared" si="31"/>
        <v>7976.1323951041322</v>
      </c>
      <c r="E252" s="27"/>
      <c r="F252" s="26">
        <f t="shared" si="25"/>
        <v>7976.1323951041322</v>
      </c>
      <c r="G252" s="26">
        <f t="shared" si="29"/>
        <v>5930.7884668098786</v>
      </c>
      <c r="H252" s="26">
        <f t="shared" si="30"/>
        <v>2045.3439282942536</v>
      </c>
      <c r="I252" s="26">
        <f t="shared" si="26"/>
        <v>1967313.8176797798</v>
      </c>
      <c r="J252" s="26">
        <f>SUM($H$18:$H252)</f>
        <v>636704.93052925391</v>
      </c>
    </row>
    <row r="253" spans="1:10" x14ac:dyDescent="0.25">
      <c r="A253" s="20">
        <f t="shared" si="27"/>
        <v>236</v>
      </c>
      <c r="B253" s="21">
        <f t="shared" si="24"/>
        <v>43625</v>
      </c>
      <c r="C253" s="26">
        <f t="shared" si="28"/>
        <v>1967313.8176797798</v>
      </c>
      <c r="D253" s="26">
        <f t="shared" si="31"/>
        <v>7976.1323951041322</v>
      </c>
      <c r="E253" s="27"/>
      <c r="F253" s="26">
        <f t="shared" si="25"/>
        <v>7976.1323951041322</v>
      </c>
      <c r="G253" s="26">
        <f t="shared" si="29"/>
        <v>5936.9359571629757</v>
      </c>
      <c r="H253" s="26">
        <f t="shared" si="30"/>
        <v>2039.1964379411563</v>
      </c>
      <c r="I253" s="26">
        <f t="shared" si="26"/>
        <v>1961376.881722617</v>
      </c>
      <c r="J253" s="26">
        <f>SUM($H$18:$H253)</f>
        <v>638744.12696719507</v>
      </c>
    </row>
    <row r="254" spans="1:10" x14ac:dyDescent="0.25">
      <c r="A254" s="20">
        <f t="shared" si="27"/>
        <v>237</v>
      </c>
      <c r="B254" s="21">
        <f t="shared" si="24"/>
        <v>43625</v>
      </c>
      <c r="C254" s="26">
        <f t="shared" si="28"/>
        <v>1961376.881722617</v>
      </c>
      <c r="D254" s="26">
        <f t="shared" si="31"/>
        <v>7976.1323951041322</v>
      </c>
      <c r="E254" s="27"/>
      <c r="F254" s="26">
        <f t="shared" si="25"/>
        <v>7976.1323951041322</v>
      </c>
      <c r="G254" s="26">
        <f t="shared" si="29"/>
        <v>5943.089819626266</v>
      </c>
      <c r="H254" s="26">
        <f t="shared" si="30"/>
        <v>2033.0425754778664</v>
      </c>
      <c r="I254" s="26">
        <f t="shared" si="26"/>
        <v>1955433.7919029908</v>
      </c>
      <c r="J254" s="26">
        <f>SUM($H$18:$H254)</f>
        <v>640777.16954267293</v>
      </c>
    </row>
    <row r="255" spans="1:10" x14ac:dyDescent="0.25">
      <c r="A255" s="20">
        <f t="shared" si="27"/>
        <v>238</v>
      </c>
      <c r="B255" s="21">
        <f t="shared" si="24"/>
        <v>43625</v>
      </c>
      <c r="C255" s="26">
        <f t="shared" si="28"/>
        <v>1955433.7919029908</v>
      </c>
      <c r="D255" s="26">
        <f t="shared" si="31"/>
        <v>7976.1323951041322</v>
      </c>
      <c r="E255" s="27"/>
      <c r="F255" s="26">
        <f t="shared" si="25"/>
        <v>7976.1323951041322</v>
      </c>
      <c r="G255" s="26">
        <f t="shared" si="29"/>
        <v>5949.2500608046857</v>
      </c>
      <c r="H255" s="26">
        <f t="shared" si="30"/>
        <v>2026.8823342994463</v>
      </c>
      <c r="I255" s="26">
        <f t="shared" si="26"/>
        <v>1949484.5418421861</v>
      </c>
      <c r="J255" s="26">
        <f>SUM($H$18:$H255)</f>
        <v>642804.05187697243</v>
      </c>
    </row>
    <row r="256" spans="1:10" x14ac:dyDescent="0.25">
      <c r="A256" s="20">
        <f t="shared" si="27"/>
        <v>239</v>
      </c>
      <c r="B256" s="21">
        <f t="shared" si="24"/>
        <v>43655</v>
      </c>
      <c r="C256" s="26">
        <f t="shared" si="28"/>
        <v>1949484.5418421861</v>
      </c>
      <c r="D256" s="26">
        <f t="shared" si="31"/>
        <v>7976.1323951041322</v>
      </c>
      <c r="E256" s="27"/>
      <c r="F256" s="26">
        <f t="shared" si="25"/>
        <v>7976.1323951041322</v>
      </c>
      <c r="G256" s="26">
        <f t="shared" si="29"/>
        <v>5955.4166873100203</v>
      </c>
      <c r="H256" s="26">
        <f t="shared" si="30"/>
        <v>2020.7157077941122</v>
      </c>
      <c r="I256" s="26">
        <f t="shared" si="26"/>
        <v>1943529.1251548762</v>
      </c>
      <c r="J256" s="26">
        <f>SUM($H$18:$H256)</f>
        <v>644824.76758476649</v>
      </c>
    </row>
    <row r="257" spans="1:10" x14ac:dyDescent="0.25">
      <c r="A257" s="20">
        <f t="shared" si="27"/>
        <v>240</v>
      </c>
      <c r="B257" s="21">
        <f t="shared" si="24"/>
        <v>43655</v>
      </c>
      <c r="C257" s="26">
        <f t="shared" si="28"/>
        <v>1943529.1251548762</v>
      </c>
      <c r="D257" s="26">
        <f t="shared" si="31"/>
        <v>7976.1323951041322</v>
      </c>
      <c r="E257" s="27"/>
      <c r="F257" s="26">
        <f t="shared" si="25"/>
        <v>7976.1323951041322</v>
      </c>
      <c r="G257" s="26">
        <f t="shared" si="29"/>
        <v>5961.5897057609045</v>
      </c>
      <c r="H257" s="26">
        <f t="shared" si="30"/>
        <v>2014.5426893432277</v>
      </c>
      <c r="I257" s="26">
        <f t="shared" si="26"/>
        <v>1937567.5354491153</v>
      </c>
      <c r="J257" s="26">
        <f>SUM($H$18:$H257)</f>
        <v>646839.31027410971</v>
      </c>
    </row>
    <row r="258" spans="1:10" x14ac:dyDescent="0.25">
      <c r="A258" s="20">
        <f t="shared" si="27"/>
        <v>241</v>
      </c>
      <c r="B258" s="21">
        <f t="shared" si="24"/>
        <v>43655</v>
      </c>
      <c r="C258" s="26">
        <f t="shared" si="28"/>
        <v>1937567.5354491153</v>
      </c>
      <c r="D258" s="26">
        <f t="shared" si="31"/>
        <v>7976.1323951041322</v>
      </c>
      <c r="E258" s="27"/>
      <c r="F258" s="26">
        <f t="shared" si="25"/>
        <v>7976.1323951041322</v>
      </c>
      <c r="G258" s="26">
        <f t="shared" si="29"/>
        <v>5967.7691227828382</v>
      </c>
      <c r="H258" s="26">
        <f t="shared" si="30"/>
        <v>2008.3632723212945</v>
      </c>
      <c r="I258" s="26">
        <f t="shared" si="26"/>
        <v>1931599.7663263325</v>
      </c>
      <c r="J258" s="26">
        <f>SUM($H$18:$H258)</f>
        <v>648847.673546431</v>
      </c>
    </row>
    <row r="259" spans="1:10" x14ac:dyDescent="0.25">
      <c r="A259" s="20">
        <f t="shared" si="27"/>
        <v>242</v>
      </c>
      <c r="B259" s="21">
        <f t="shared" si="24"/>
        <v>43655</v>
      </c>
      <c r="C259" s="26">
        <f t="shared" si="28"/>
        <v>1931599.7663263325</v>
      </c>
      <c r="D259" s="26">
        <f t="shared" si="31"/>
        <v>7976.1323951041322</v>
      </c>
      <c r="E259" s="27"/>
      <c r="F259" s="26">
        <f t="shared" si="25"/>
        <v>7976.1323951041322</v>
      </c>
      <c r="G259" s="26">
        <f t="shared" si="29"/>
        <v>5973.9549450081831</v>
      </c>
      <c r="H259" s="26">
        <f t="shared" si="30"/>
        <v>2002.1774500959486</v>
      </c>
      <c r="I259" s="26">
        <f t="shared" si="26"/>
        <v>1925625.8113813242</v>
      </c>
      <c r="J259" s="26">
        <f>SUM($H$18:$H259)</f>
        <v>650849.85099652701</v>
      </c>
    </row>
    <row r="260" spans="1:10" x14ac:dyDescent="0.25">
      <c r="A260" s="20">
        <f t="shared" si="27"/>
        <v>243</v>
      </c>
      <c r="B260" s="21">
        <f t="shared" si="24"/>
        <v>43686</v>
      </c>
      <c r="C260" s="26">
        <f t="shared" si="28"/>
        <v>1925625.8113813242</v>
      </c>
      <c r="D260" s="26">
        <f t="shared" si="31"/>
        <v>7976.1323951041322</v>
      </c>
      <c r="E260" s="27"/>
      <c r="F260" s="26">
        <f t="shared" si="25"/>
        <v>7976.1323951041322</v>
      </c>
      <c r="G260" s="26">
        <f t="shared" si="29"/>
        <v>5980.1471790761825</v>
      </c>
      <c r="H260" s="26">
        <f t="shared" si="30"/>
        <v>1995.9852160279495</v>
      </c>
      <c r="I260" s="26">
        <f t="shared" si="26"/>
        <v>1919645.664202248</v>
      </c>
      <c r="J260" s="26">
        <f>SUM($H$18:$H260)</f>
        <v>652845.83621255495</v>
      </c>
    </row>
    <row r="261" spans="1:10" x14ac:dyDescent="0.25">
      <c r="A261" s="20">
        <f t="shared" si="27"/>
        <v>244</v>
      </c>
      <c r="B261" s="21">
        <f t="shared" si="24"/>
        <v>43686</v>
      </c>
      <c r="C261" s="26">
        <f t="shared" si="28"/>
        <v>1919645.664202248</v>
      </c>
      <c r="D261" s="26">
        <f t="shared" si="31"/>
        <v>7976.1323951041322</v>
      </c>
      <c r="E261" s="27"/>
      <c r="F261" s="26">
        <f t="shared" si="25"/>
        <v>7976.1323951041322</v>
      </c>
      <c r="G261" s="26">
        <f t="shared" si="29"/>
        <v>5986.3458316329561</v>
      </c>
      <c r="H261" s="26">
        <f t="shared" si="30"/>
        <v>1989.7865634711764</v>
      </c>
      <c r="I261" s="26">
        <f t="shared" si="26"/>
        <v>1913659.3183706151</v>
      </c>
      <c r="J261" s="26">
        <f>SUM($H$18:$H261)</f>
        <v>654835.62277602614</v>
      </c>
    </row>
    <row r="262" spans="1:10" x14ac:dyDescent="0.25">
      <c r="A262" s="20">
        <f t="shared" si="27"/>
        <v>245</v>
      </c>
      <c r="B262" s="21">
        <f t="shared" si="24"/>
        <v>43686</v>
      </c>
      <c r="C262" s="26">
        <f t="shared" si="28"/>
        <v>1913659.3183706151</v>
      </c>
      <c r="D262" s="26">
        <f t="shared" si="31"/>
        <v>7976.1323951041322</v>
      </c>
      <c r="E262" s="27"/>
      <c r="F262" s="26">
        <f t="shared" si="25"/>
        <v>7976.1323951041322</v>
      </c>
      <c r="G262" s="26">
        <f t="shared" si="29"/>
        <v>5992.550909331514</v>
      </c>
      <c r="H262" s="26">
        <f t="shared" si="30"/>
        <v>1983.5814857726184</v>
      </c>
      <c r="I262" s="26">
        <f t="shared" si="26"/>
        <v>1907666.7674612836</v>
      </c>
      <c r="J262" s="26">
        <f>SUM($H$18:$H262)</f>
        <v>656819.20426179876</v>
      </c>
    </row>
    <row r="263" spans="1:10" x14ac:dyDescent="0.25">
      <c r="A263" s="20">
        <f t="shared" si="27"/>
        <v>246</v>
      </c>
      <c r="B263" s="21">
        <f t="shared" si="24"/>
        <v>43686</v>
      </c>
      <c r="C263" s="26">
        <f t="shared" si="28"/>
        <v>1907666.7674612836</v>
      </c>
      <c r="D263" s="26">
        <f t="shared" si="31"/>
        <v>7976.1323951041322</v>
      </c>
      <c r="E263" s="27"/>
      <c r="F263" s="26">
        <f t="shared" si="25"/>
        <v>7976.1323951041322</v>
      </c>
      <c r="G263" s="26">
        <f t="shared" si="29"/>
        <v>5998.7624188317632</v>
      </c>
      <c r="H263" s="26">
        <f t="shared" si="30"/>
        <v>1977.3699762723691</v>
      </c>
      <c r="I263" s="26">
        <f t="shared" si="26"/>
        <v>1901668.0050424519</v>
      </c>
      <c r="J263" s="26">
        <f>SUM($H$18:$H263)</f>
        <v>658796.5742380711</v>
      </c>
    </row>
    <row r="264" spans="1:10" x14ac:dyDescent="0.25">
      <c r="A264" s="20">
        <f t="shared" si="27"/>
        <v>247</v>
      </c>
      <c r="B264" s="21">
        <f t="shared" si="24"/>
        <v>43717</v>
      </c>
      <c r="C264" s="26">
        <f t="shared" si="28"/>
        <v>1901668.0050424519</v>
      </c>
      <c r="D264" s="26">
        <f t="shared" si="31"/>
        <v>7976.1323951041322</v>
      </c>
      <c r="E264" s="27"/>
      <c r="F264" s="26">
        <f t="shared" si="25"/>
        <v>7976.1323951041322</v>
      </c>
      <c r="G264" s="26">
        <f t="shared" si="29"/>
        <v>6004.9803668005134</v>
      </c>
      <c r="H264" s="26">
        <f t="shared" si="30"/>
        <v>1971.1520283036186</v>
      </c>
      <c r="I264" s="26">
        <f t="shared" si="26"/>
        <v>1895663.0246756515</v>
      </c>
      <c r="J264" s="26">
        <f>SUM($H$18:$H264)</f>
        <v>660767.7262663747</v>
      </c>
    </row>
    <row r="265" spans="1:10" x14ac:dyDescent="0.25">
      <c r="A265" s="20">
        <f t="shared" si="27"/>
        <v>248</v>
      </c>
      <c r="B265" s="21">
        <f t="shared" si="24"/>
        <v>43717</v>
      </c>
      <c r="C265" s="26">
        <f t="shared" si="28"/>
        <v>1895663.0246756515</v>
      </c>
      <c r="D265" s="26">
        <f t="shared" si="31"/>
        <v>7976.1323951041322</v>
      </c>
      <c r="E265" s="27"/>
      <c r="F265" s="26">
        <f t="shared" si="25"/>
        <v>7976.1323951041322</v>
      </c>
      <c r="G265" s="26">
        <f t="shared" si="29"/>
        <v>6011.2047599114858</v>
      </c>
      <c r="H265" s="26">
        <f t="shared" si="30"/>
        <v>1964.9276351926467</v>
      </c>
      <c r="I265" s="26">
        <f t="shared" si="26"/>
        <v>1889651.8199157401</v>
      </c>
      <c r="J265" s="26">
        <f>SUM($H$18:$H265)</f>
        <v>662732.65390156733</v>
      </c>
    </row>
    <row r="266" spans="1:10" x14ac:dyDescent="0.25">
      <c r="A266" s="20">
        <f t="shared" si="27"/>
        <v>249</v>
      </c>
      <c r="B266" s="21">
        <f t="shared" si="24"/>
        <v>43717</v>
      </c>
      <c r="C266" s="26">
        <f t="shared" si="28"/>
        <v>1889651.8199157401</v>
      </c>
      <c r="D266" s="26">
        <f t="shared" si="31"/>
        <v>7976.1323951041322</v>
      </c>
      <c r="E266" s="27"/>
      <c r="F266" s="26">
        <f t="shared" si="25"/>
        <v>7976.1323951041322</v>
      </c>
      <c r="G266" s="26">
        <f t="shared" si="29"/>
        <v>6017.4356048453174</v>
      </c>
      <c r="H266" s="26">
        <f t="shared" si="30"/>
        <v>1958.6967902588153</v>
      </c>
      <c r="I266" s="26">
        <f t="shared" si="26"/>
        <v>1883634.3843108946</v>
      </c>
      <c r="J266" s="26">
        <f>SUM($H$18:$H266)</f>
        <v>664691.3506918262</v>
      </c>
    </row>
    <row r="267" spans="1:10" x14ac:dyDescent="0.25">
      <c r="A267" s="20">
        <f t="shared" si="27"/>
        <v>250</v>
      </c>
      <c r="B267" s="21">
        <f t="shared" si="24"/>
        <v>43717</v>
      </c>
      <c r="C267" s="26">
        <f t="shared" si="28"/>
        <v>1883634.3843108946</v>
      </c>
      <c r="D267" s="26">
        <f t="shared" si="31"/>
        <v>7976.1323951041322</v>
      </c>
      <c r="E267" s="27"/>
      <c r="F267" s="26">
        <f t="shared" si="25"/>
        <v>7976.1323951041322</v>
      </c>
      <c r="G267" s="26">
        <f t="shared" si="29"/>
        <v>6023.6729082895708</v>
      </c>
      <c r="H267" s="26">
        <f t="shared" si="30"/>
        <v>1952.4594868145618</v>
      </c>
      <c r="I267" s="26">
        <f t="shared" si="26"/>
        <v>1877610.7114026051</v>
      </c>
      <c r="J267" s="26">
        <f>SUM($H$18:$H267)</f>
        <v>666643.81017864076</v>
      </c>
    </row>
    <row r="268" spans="1:10" x14ac:dyDescent="0.25">
      <c r="A268" s="20">
        <f t="shared" si="27"/>
        <v>251</v>
      </c>
      <c r="B268" s="21">
        <f t="shared" si="24"/>
        <v>43717</v>
      </c>
      <c r="C268" s="26">
        <f t="shared" si="28"/>
        <v>1877610.7114026051</v>
      </c>
      <c r="D268" s="26">
        <f t="shared" si="31"/>
        <v>7976.1323951041322</v>
      </c>
      <c r="E268" s="27"/>
      <c r="F268" s="26">
        <f t="shared" si="25"/>
        <v>7976.1323951041322</v>
      </c>
      <c r="G268" s="26">
        <f t="shared" si="29"/>
        <v>6029.9166769387393</v>
      </c>
      <c r="H268" s="26">
        <f t="shared" si="30"/>
        <v>1946.2157181653927</v>
      </c>
      <c r="I268" s="26">
        <f t="shared" si="26"/>
        <v>1871580.7947256663</v>
      </c>
      <c r="J268" s="26">
        <f>SUM($H$18:$H268)</f>
        <v>668590.02589680615</v>
      </c>
    </row>
    <row r="269" spans="1:10" x14ac:dyDescent="0.25">
      <c r="A269" s="20">
        <f t="shared" si="27"/>
        <v>252</v>
      </c>
      <c r="B269" s="21">
        <f t="shared" si="24"/>
        <v>43747</v>
      </c>
      <c r="C269" s="26">
        <f t="shared" si="28"/>
        <v>1871580.7947256663</v>
      </c>
      <c r="D269" s="26">
        <f t="shared" si="31"/>
        <v>7976.1323951041322</v>
      </c>
      <c r="E269" s="27"/>
      <c r="F269" s="26">
        <f t="shared" si="25"/>
        <v>7976.1323951041322</v>
      </c>
      <c r="G269" s="26">
        <f t="shared" si="29"/>
        <v>6036.166917494259</v>
      </c>
      <c r="H269" s="26">
        <f t="shared" si="30"/>
        <v>1939.9654776098735</v>
      </c>
      <c r="I269" s="26">
        <f t="shared" si="26"/>
        <v>1865544.627808172</v>
      </c>
      <c r="J269" s="26">
        <f>SUM($H$18:$H269)</f>
        <v>670529.99137441604</v>
      </c>
    </row>
    <row r="270" spans="1:10" x14ac:dyDescent="0.25">
      <c r="A270" s="20">
        <f t="shared" si="27"/>
        <v>253</v>
      </c>
      <c r="B270" s="21">
        <f t="shared" si="24"/>
        <v>43747</v>
      </c>
      <c r="C270" s="26">
        <f t="shared" si="28"/>
        <v>1865544.627808172</v>
      </c>
      <c r="D270" s="26">
        <f t="shared" si="31"/>
        <v>7976.1323951041322</v>
      </c>
      <c r="E270" s="27"/>
      <c r="F270" s="26">
        <f t="shared" si="25"/>
        <v>7976.1323951041322</v>
      </c>
      <c r="G270" s="26">
        <f t="shared" si="29"/>
        <v>6042.4236366645073</v>
      </c>
      <c r="H270" s="26">
        <f t="shared" si="30"/>
        <v>1933.7087584396247</v>
      </c>
      <c r="I270" s="26">
        <f t="shared" si="26"/>
        <v>1859502.2041715076</v>
      </c>
      <c r="J270" s="26">
        <f>SUM($H$18:$H270)</f>
        <v>672463.70013285568</v>
      </c>
    </row>
    <row r="271" spans="1:10" x14ac:dyDescent="0.25">
      <c r="A271" s="20">
        <f t="shared" si="27"/>
        <v>254</v>
      </c>
      <c r="B271" s="21">
        <f t="shared" si="24"/>
        <v>43747</v>
      </c>
      <c r="C271" s="26">
        <f t="shared" si="28"/>
        <v>1859502.2041715076</v>
      </c>
      <c r="D271" s="26">
        <f t="shared" si="31"/>
        <v>7976.1323951041322</v>
      </c>
      <c r="E271" s="27"/>
      <c r="F271" s="26">
        <f t="shared" si="25"/>
        <v>7976.1323951041322</v>
      </c>
      <c r="G271" s="26">
        <f t="shared" si="29"/>
        <v>6048.6868411648193</v>
      </c>
      <c r="H271" s="26">
        <f t="shared" si="30"/>
        <v>1927.445553939313</v>
      </c>
      <c r="I271" s="26">
        <f t="shared" si="26"/>
        <v>1853453.5173303429</v>
      </c>
      <c r="J271" s="26">
        <f>SUM($H$18:$H271)</f>
        <v>674391.145686795</v>
      </c>
    </row>
    <row r="272" spans="1:10" x14ac:dyDescent="0.25">
      <c r="A272" s="20">
        <f t="shared" si="27"/>
        <v>255</v>
      </c>
      <c r="B272" s="21">
        <f t="shared" si="24"/>
        <v>43747</v>
      </c>
      <c r="C272" s="26">
        <f t="shared" si="28"/>
        <v>1853453.5173303429</v>
      </c>
      <c r="D272" s="26">
        <f t="shared" si="31"/>
        <v>7976.1323951041322</v>
      </c>
      <c r="E272" s="27"/>
      <c r="F272" s="26">
        <f t="shared" si="25"/>
        <v>7976.1323951041322</v>
      </c>
      <c r="G272" s="26">
        <f t="shared" si="29"/>
        <v>6054.9565377174877</v>
      </c>
      <c r="H272" s="26">
        <f t="shared" si="30"/>
        <v>1921.1758573866441</v>
      </c>
      <c r="I272" s="26">
        <f t="shared" si="26"/>
        <v>1847398.5607926254</v>
      </c>
      <c r="J272" s="26">
        <f>SUM($H$18:$H272)</f>
        <v>676312.32154418167</v>
      </c>
    </row>
    <row r="273" spans="1:10" x14ac:dyDescent="0.25">
      <c r="A273" s="20">
        <f t="shared" si="27"/>
        <v>256</v>
      </c>
      <c r="B273" s="21">
        <f t="shared" si="24"/>
        <v>43778</v>
      </c>
      <c r="C273" s="26">
        <f t="shared" si="28"/>
        <v>1847398.5607926254</v>
      </c>
      <c r="D273" s="26">
        <f t="shared" si="31"/>
        <v>7976.1323951041322</v>
      </c>
      <c r="E273" s="27"/>
      <c r="F273" s="26">
        <f t="shared" si="25"/>
        <v>7976.1323951041322</v>
      </c>
      <c r="G273" s="26">
        <f t="shared" si="29"/>
        <v>6061.2327330517764</v>
      </c>
      <c r="H273" s="26">
        <f t="shared" si="30"/>
        <v>1914.8996620523562</v>
      </c>
      <c r="I273" s="26">
        <f t="shared" si="26"/>
        <v>1841337.3280595737</v>
      </c>
      <c r="J273" s="26">
        <f>SUM($H$18:$H273)</f>
        <v>678227.22120623407</v>
      </c>
    </row>
    <row r="274" spans="1:10" x14ac:dyDescent="0.25">
      <c r="A274" s="20">
        <f t="shared" si="27"/>
        <v>257</v>
      </c>
      <c r="B274" s="21">
        <f t="shared" ref="B274:B337" si="32">IF(Pay_Num&lt;&gt;"",DATE(YEAR(Loan_Start),MONTH(Loan_Start)+(Pay_Num)*12/Num_Pmt_Per_Year,DAY(Loan_Start)),"")</f>
        <v>43778</v>
      </c>
      <c r="C274" s="26">
        <f t="shared" si="28"/>
        <v>1841337.3280595737</v>
      </c>
      <c r="D274" s="26">
        <f t="shared" si="31"/>
        <v>7976.1323951041322</v>
      </c>
      <c r="E274" s="27"/>
      <c r="F274" s="26">
        <f t="shared" ref="F274:F337" si="33">IF(AND(Pay_Num&lt;&gt;"",Sched_Pay+Extra_Pay&lt;Beg_Bal),Sched_Pay+Extra_Pay,IF(Pay_Num&lt;&gt;"",Beg_Bal,""))</f>
        <v>7976.1323951041322</v>
      </c>
      <c r="G274" s="26">
        <f t="shared" si="29"/>
        <v>6067.51543390392</v>
      </c>
      <c r="H274" s="26">
        <f t="shared" si="30"/>
        <v>1908.616961200212</v>
      </c>
      <c r="I274" s="26">
        <f t="shared" ref="I274:I337" si="34">IF(AND(Pay_Num&lt;&gt;"",Sched_Pay+Extra_Pay&lt;Beg_Bal),Beg_Bal-Princ,IF(Pay_Num&lt;&gt;"",0,""))</f>
        <v>1835269.8126256696</v>
      </c>
      <c r="J274" s="26">
        <f>SUM($H$18:$H274)</f>
        <v>680135.83816743433</v>
      </c>
    </row>
    <row r="275" spans="1:10" x14ac:dyDescent="0.25">
      <c r="A275" s="20">
        <f t="shared" ref="A275:A338" si="35">IF(Values_Entered,A274+1,"")</f>
        <v>258</v>
      </c>
      <c r="B275" s="21">
        <f t="shared" si="32"/>
        <v>43778</v>
      </c>
      <c r="C275" s="26">
        <f t="shared" ref="C275:C338" si="36">IF(Pay_Num&lt;&gt;"",I274,"")</f>
        <v>1835269.8126256696</v>
      </c>
      <c r="D275" s="26">
        <f t="shared" si="31"/>
        <v>7976.1323951041322</v>
      </c>
      <c r="E275" s="27"/>
      <c r="F275" s="26">
        <f t="shared" si="33"/>
        <v>7976.1323951041322</v>
      </c>
      <c r="G275" s="26">
        <f t="shared" ref="G275:G338" si="37">IF(Pay_Num&lt;&gt;"",Total_Pay-Int,"")</f>
        <v>6073.8046470171403</v>
      </c>
      <c r="H275" s="26">
        <f t="shared" ref="H275:H338" si="38">IF(Pay_Num&lt;&gt;"",Beg_Bal*Interest_Rate/Num_Pmt_Per_Year,"")</f>
        <v>1902.3277480869922</v>
      </c>
      <c r="I275" s="26">
        <f t="shared" si="34"/>
        <v>1829196.0079786526</v>
      </c>
      <c r="J275" s="26">
        <f>SUM($H$18:$H275)</f>
        <v>682038.16591552133</v>
      </c>
    </row>
    <row r="276" spans="1:10" x14ac:dyDescent="0.25">
      <c r="A276" s="20">
        <f t="shared" si="35"/>
        <v>259</v>
      </c>
      <c r="B276" s="21">
        <f t="shared" si="32"/>
        <v>43778</v>
      </c>
      <c r="C276" s="26">
        <f t="shared" si="36"/>
        <v>1829196.0079786526</v>
      </c>
      <c r="D276" s="26">
        <f t="shared" ref="D276:D339" si="39">IF(Pay_Num&lt;&gt;"",Scheduled_Monthly_Payment,"")</f>
        <v>7976.1323951041322</v>
      </c>
      <c r="E276" s="27"/>
      <c r="F276" s="26">
        <f t="shared" si="33"/>
        <v>7976.1323951041322</v>
      </c>
      <c r="G276" s="26">
        <f t="shared" si="37"/>
        <v>6080.1003791416442</v>
      </c>
      <c r="H276" s="26">
        <f t="shared" si="38"/>
        <v>1896.0320159624882</v>
      </c>
      <c r="I276" s="26">
        <f t="shared" si="34"/>
        <v>1823115.9075995109</v>
      </c>
      <c r="J276" s="26">
        <f>SUM($H$18:$H276)</f>
        <v>683934.19793148385</v>
      </c>
    </row>
    <row r="277" spans="1:10" x14ac:dyDescent="0.25">
      <c r="A277" s="20">
        <f t="shared" si="35"/>
        <v>260</v>
      </c>
      <c r="B277" s="21">
        <f t="shared" si="32"/>
        <v>43808</v>
      </c>
      <c r="C277" s="26">
        <f t="shared" si="36"/>
        <v>1823115.9075995109</v>
      </c>
      <c r="D277" s="26">
        <f t="shared" si="39"/>
        <v>7976.1323951041322</v>
      </c>
      <c r="E277" s="27"/>
      <c r="F277" s="26">
        <f t="shared" si="33"/>
        <v>7976.1323951041322</v>
      </c>
      <c r="G277" s="26">
        <f t="shared" si="37"/>
        <v>6086.4026370346392</v>
      </c>
      <c r="H277" s="26">
        <f t="shared" si="38"/>
        <v>1889.7297580694931</v>
      </c>
      <c r="I277" s="26">
        <f t="shared" si="34"/>
        <v>1817029.5049624762</v>
      </c>
      <c r="J277" s="26">
        <f>SUM($H$18:$H277)</f>
        <v>685823.92768955335</v>
      </c>
    </row>
    <row r="278" spans="1:10" x14ac:dyDescent="0.25">
      <c r="A278" s="20">
        <f t="shared" si="35"/>
        <v>261</v>
      </c>
      <c r="B278" s="21">
        <f t="shared" si="32"/>
        <v>43808</v>
      </c>
      <c r="C278" s="26">
        <f t="shared" si="36"/>
        <v>1817029.5049624762</v>
      </c>
      <c r="D278" s="26">
        <f t="shared" si="39"/>
        <v>7976.1323951041322</v>
      </c>
      <c r="E278" s="27"/>
      <c r="F278" s="26">
        <f t="shared" si="33"/>
        <v>7976.1323951041322</v>
      </c>
      <c r="G278" s="26">
        <f t="shared" si="37"/>
        <v>6092.7114274603346</v>
      </c>
      <c r="H278" s="26">
        <f t="shared" si="38"/>
        <v>1883.4209676437977</v>
      </c>
      <c r="I278" s="26">
        <f t="shared" si="34"/>
        <v>1810936.7935350158</v>
      </c>
      <c r="J278" s="26">
        <f>SUM($H$18:$H278)</f>
        <v>687707.3486571972</v>
      </c>
    </row>
    <row r="279" spans="1:10" x14ac:dyDescent="0.25">
      <c r="A279" s="20">
        <f t="shared" si="35"/>
        <v>262</v>
      </c>
      <c r="B279" s="21">
        <f t="shared" si="32"/>
        <v>43808</v>
      </c>
      <c r="C279" s="26">
        <f t="shared" si="36"/>
        <v>1810936.7935350158</v>
      </c>
      <c r="D279" s="26">
        <f t="shared" si="39"/>
        <v>7976.1323951041322</v>
      </c>
      <c r="E279" s="27"/>
      <c r="F279" s="26">
        <f t="shared" si="33"/>
        <v>7976.1323951041322</v>
      </c>
      <c r="G279" s="26">
        <f t="shared" si="37"/>
        <v>6099.0267571899521</v>
      </c>
      <c r="H279" s="26">
        <f t="shared" si="38"/>
        <v>1877.1056379141799</v>
      </c>
      <c r="I279" s="26">
        <f t="shared" si="34"/>
        <v>1804837.7667778258</v>
      </c>
      <c r="J279" s="26">
        <f>SUM($H$18:$H279)</f>
        <v>689584.45429511135</v>
      </c>
    </row>
    <row r="280" spans="1:10" x14ac:dyDescent="0.25">
      <c r="A280" s="20">
        <f t="shared" si="35"/>
        <v>263</v>
      </c>
      <c r="B280" s="21">
        <f t="shared" si="32"/>
        <v>43808</v>
      </c>
      <c r="C280" s="26">
        <f t="shared" si="36"/>
        <v>1804837.7667778258</v>
      </c>
      <c r="D280" s="26">
        <f t="shared" si="39"/>
        <v>7976.1323951041322</v>
      </c>
      <c r="E280" s="27"/>
      <c r="F280" s="26">
        <f t="shared" si="33"/>
        <v>7976.1323951041322</v>
      </c>
      <c r="G280" s="26">
        <f t="shared" si="37"/>
        <v>6105.3486330017313</v>
      </c>
      <c r="H280" s="26">
        <f t="shared" si="38"/>
        <v>1870.7837621024005</v>
      </c>
      <c r="I280" s="26">
        <f t="shared" si="34"/>
        <v>1798732.418144824</v>
      </c>
      <c r="J280" s="26">
        <f>SUM($H$18:$H280)</f>
        <v>691455.23805721372</v>
      </c>
    </row>
    <row r="281" spans="1:10" x14ac:dyDescent="0.25">
      <c r="A281" s="20">
        <f t="shared" si="35"/>
        <v>264</v>
      </c>
      <c r="B281" s="21">
        <f t="shared" si="32"/>
        <v>43808</v>
      </c>
      <c r="C281" s="26">
        <f t="shared" si="36"/>
        <v>1798732.418144824</v>
      </c>
      <c r="D281" s="26">
        <f t="shared" si="39"/>
        <v>7976.1323951041322</v>
      </c>
      <c r="E281" s="27"/>
      <c r="F281" s="26">
        <f t="shared" si="33"/>
        <v>7976.1323951041322</v>
      </c>
      <c r="G281" s="26">
        <f t="shared" si="37"/>
        <v>6111.677061680939</v>
      </c>
      <c r="H281" s="26">
        <f t="shared" si="38"/>
        <v>1864.4553334231928</v>
      </c>
      <c r="I281" s="26">
        <f t="shared" si="34"/>
        <v>1792620.741083143</v>
      </c>
      <c r="J281" s="26">
        <f>SUM($H$18:$H281)</f>
        <v>693319.69339063694</v>
      </c>
    </row>
    <row r="282" spans="1:10" x14ac:dyDescent="0.25">
      <c r="A282" s="20">
        <f t="shared" si="35"/>
        <v>265</v>
      </c>
      <c r="B282" s="21">
        <f t="shared" si="32"/>
        <v>43839</v>
      </c>
      <c r="C282" s="26">
        <f t="shared" si="36"/>
        <v>1792620.741083143</v>
      </c>
      <c r="D282" s="26">
        <f t="shared" si="39"/>
        <v>7976.1323951041322</v>
      </c>
      <c r="E282" s="27"/>
      <c r="F282" s="26">
        <f t="shared" si="33"/>
        <v>7976.1323951041322</v>
      </c>
      <c r="G282" s="26">
        <f t="shared" si="37"/>
        <v>6118.0120500198736</v>
      </c>
      <c r="H282" s="26">
        <f t="shared" si="38"/>
        <v>1858.1203450842581</v>
      </c>
      <c r="I282" s="26">
        <f t="shared" si="34"/>
        <v>1786502.7290331232</v>
      </c>
      <c r="J282" s="26">
        <f>SUM($H$18:$H282)</f>
        <v>695177.81373572117</v>
      </c>
    </row>
    <row r="283" spans="1:10" x14ac:dyDescent="0.25">
      <c r="A283" s="20">
        <f t="shared" si="35"/>
        <v>266</v>
      </c>
      <c r="B283" s="21">
        <f t="shared" si="32"/>
        <v>43839</v>
      </c>
      <c r="C283" s="26">
        <f t="shared" si="36"/>
        <v>1786502.7290331232</v>
      </c>
      <c r="D283" s="26">
        <f t="shared" si="39"/>
        <v>7976.1323951041322</v>
      </c>
      <c r="E283" s="27"/>
      <c r="F283" s="26">
        <f t="shared" si="33"/>
        <v>7976.1323951041322</v>
      </c>
      <c r="G283" s="26">
        <f t="shared" si="37"/>
        <v>6124.3536048178757</v>
      </c>
      <c r="H283" s="26">
        <f t="shared" si="38"/>
        <v>1851.7787902862567</v>
      </c>
      <c r="I283" s="26">
        <f t="shared" si="34"/>
        <v>1780378.3754283055</v>
      </c>
      <c r="J283" s="26">
        <f>SUM($H$18:$H283)</f>
        <v>697029.59252600744</v>
      </c>
    </row>
    <row r="284" spans="1:10" x14ac:dyDescent="0.25">
      <c r="A284" s="20">
        <f t="shared" si="35"/>
        <v>267</v>
      </c>
      <c r="B284" s="21">
        <f t="shared" si="32"/>
        <v>43839</v>
      </c>
      <c r="C284" s="26">
        <f t="shared" si="36"/>
        <v>1780378.3754283055</v>
      </c>
      <c r="D284" s="26">
        <f t="shared" si="39"/>
        <v>7976.1323951041322</v>
      </c>
      <c r="E284" s="27"/>
      <c r="F284" s="26">
        <f t="shared" si="33"/>
        <v>7976.1323951041322</v>
      </c>
      <c r="G284" s="26">
        <f t="shared" si="37"/>
        <v>6130.7017328813308</v>
      </c>
      <c r="H284" s="26">
        <f t="shared" si="38"/>
        <v>1845.4306622228012</v>
      </c>
      <c r="I284" s="26">
        <f t="shared" si="34"/>
        <v>1774247.6736954241</v>
      </c>
      <c r="J284" s="26">
        <f>SUM($H$18:$H284)</f>
        <v>698875.02318823023</v>
      </c>
    </row>
    <row r="285" spans="1:10" x14ac:dyDescent="0.25">
      <c r="A285" s="20">
        <f t="shared" si="35"/>
        <v>268</v>
      </c>
      <c r="B285" s="21">
        <f t="shared" si="32"/>
        <v>43839</v>
      </c>
      <c r="C285" s="26">
        <f t="shared" si="36"/>
        <v>1774247.6736954241</v>
      </c>
      <c r="D285" s="26">
        <f t="shared" si="39"/>
        <v>7976.1323951041322</v>
      </c>
      <c r="E285" s="27"/>
      <c r="F285" s="26">
        <f t="shared" si="33"/>
        <v>7976.1323951041322</v>
      </c>
      <c r="G285" s="26">
        <f t="shared" si="37"/>
        <v>6137.056441023683</v>
      </c>
      <c r="H285" s="26">
        <f t="shared" si="38"/>
        <v>1839.0759540804493</v>
      </c>
      <c r="I285" s="26">
        <f t="shared" si="34"/>
        <v>1768110.6172544004</v>
      </c>
      <c r="J285" s="26">
        <f>SUM($H$18:$H285)</f>
        <v>700714.09914231068</v>
      </c>
    </row>
    <row r="286" spans="1:10" x14ac:dyDescent="0.25">
      <c r="A286" s="20">
        <f t="shared" si="35"/>
        <v>269</v>
      </c>
      <c r="B286" s="21">
        <f t="shared" si="32"/>
        <v>43870</v>
      </c>
      <c r="C286" s="26">
        <f t="shared" si="36"/>
        <v>1768110.6172544004</v>
      </c>
      <c r="D286" s="26">
        <f t="shared" si="39"/>
        <v>7976.1323951041322</v>
      </c>
      <c r="E286" s="27"/>
      <c r="F286" s="26">
        <f t="shared" si="33"/>
        <v>7976.1323951041322</v>
      </c>
      <c r="G286" s="26">
        <f t="shared" si="37"/>
        <v>6143.4177360654367</v>
      </c>
      <c r="H286" s="26">
        <f t="shared" si="38"/>
        <v>1832.7146590386958</v>
      </c>
      <c r="I286" s="26">
        <f t="shared" si="34"/>
        <v>1761967.1995183351</v>
      </c>
      <c r="J286" s="26">
        <f>SUM($H$18:$H286)</f>
        <v>702546.81380134937</v>
      </c>
    </row>
    <row r="287" spans="1:10" x14ac:dyDescent="0.25">
      <c r="A287" s="20">
        <f t="shared" si="35"/>
        <v>270</v>
      </c>
      <c r="B287" s="21">
        <f t="shared" si="32"/>
        <v>43870</v>
      </c>
      <c r="C287" s="26">
        <f t="shared" si="36"/>
        <v>1761967.1995183351</v>
      </c>
      <c r="D287" s="26">
        <f t="shared" si="39"/>
        <v>7976.1323951041322</v>
      </c>
      <c r="E287" s="27"/>
      <c r="F287" s="26">
        <f t="shared" si="33"/>
        <v>7976.1323951041322</v>
      </c>
      <c r="G287" s="26">
        <f t="shared" si="37"/>
        <v>6149.785624834165</v>
      </c>
      <c r="H287" s="26">
        <f t="shared" si="38"/>
        <v>1826.3467702699668</v>
      </c>
      <c r="I287" s="26">
        <f t="shared" si="34"/>
        <v>1755817.4138935008</v>
      </c>
      <c r="J287" s="26">
        <f>SUM($H$18:$H287)</f>
        <v>704373.16057161929</v>
      </c>
    </row>
    <row r="288" spans="1:10" x14ac:dyDescent="0.25">
      <c r="A288" s="20">
        <f t="shared" si="35"/>
        <v>271</v>
      </c>
      <c r="B288" s="21">
        <f t="shared" si="32"/>
        <v>43870</v>
      </c>
      <c r="C288" s="26">
        <f t="shared" si="36"/>
        <v>1755817.4138935008</v>
      </c>
      <c r="D288" s="26">
        <f t="shared" si="39"/>
        <v>7976.1323951041322</v>
      </c>
      <c r="E288" s="27"/>
      <c r="F288" s="26">
        <f t="shared" si="33"/>
        <v>7976.1323951041322</v>
      </c>
      <c r="G288" s="26">
        <f t="shared" si="37"/>
        <v>6156.1601141645224</v>
      </c>
      <c r="H288" s="26">
        <f t="shared" si="38"/>
        <v>1819.9722809396096</v>
      </c>
      <c r="I288" s="26">
        <f t="shared" si="34"/>
        <v>1749661.2537793363</v>
      </c>
      <c r="J288" s="26">
        <f>SUM($H$18:$H288)</f>
        <v>706193.13285255886</v>
      </c>
    </row>
    <row r="289" spans="1:10" x14ac:dyDescent="0.25">
      <c r="A289" s="20">
        <f t="shared" si="35"/>
        <v>272</v>
      </c>
      <c r="B289" s="21">
        <f t="shared" si="32"/>
        <v>43870</v>
      </c>
      <c r="C289" s="26">
        <f t="shared" si="36"/>
        <v>1749661.2537793363</v>
      </c>
      <c r="D289" s="26">
        <f t="shared" si="39"/>
        <v>7976.1323951041322</v>
      </c>
      <c r="E289" s="27"/>
      <c r="F289" s="26">
        <f t="shared" si="33"/>
        <v>7976.1323951041322</v>
      </c>
      <c r="G289" s="26">
        <f t="shared" si="37"/>
        <v>6162.5412108982437</v>
      </c>
      <c r="H289" s="26">
        <f t="shared" si="38"/>
        <v>1813.591184205889</v>
      </c>
      <c r="I289" s="26">
        <f t="shared" si="34"/>
        <v>1743498.7125684381</v>
      </c>
      <c r="J289" s="26">
        <f>SUM($H$18:$H289)</f>
        <v>708006.7240367647</v>
      </c>
    </row>
    <row r="290" spans="1:10" x14ac:dyDescent="0.25">
      <c r="A290" s="20">
        <f t="shared" si="35"/>
        <v>273</v>
      </c>
      <c r="B290" s="21">
        <f t="shared" si="32"/>
        <v>43899</v>
      </c>
      <c r="C290" s="26">
        <f t="shared" si="36"/>
        <v>1743498.7125684381</v>
      </c>
      <c r="D290" s="26">
        <f t="shared" si="39"/>
        <v>7976.1323951041322</v>
      </c>
      <c r="E290" s="27"/>
      <c r="F290" s="26">
        <f t="shared" si="33"/>
        <v>7976.1323951041322</v>
      </c>
      <c r="G290" s="26">
        <f t="shared" si="37"/>
        <v>6168.928921884155</v>
      </c>
      <c r="H290" s="26">
        <f t="shared" si="38"/>
        <v>1807.2034732199775</v>
      </c>
      <c r="I290" s="26">
        <f t="shared" si="34"/>
        <v>1737329.783646554</v>
      </c>
      <c r="J290" s="26">
        <f>SUM($H$18:$H290)</f>
        <v>709813.9275099847</v>
      </c>
    </row>
    <row r="291" spans="1:10" x14ac:dyDescent="0.25">
      <c r="A291" s="20">
        <f t="shared" si="35"/>
        <v>274</v>
      </c>
      <c r="B291" s="21">
        <f t="shared" si="32"/>
        <v>43899</v>
      </c>
      <c r="C291" s="26">
        <f t="shared" si="36"/>
        <v>1737329.783646554</v>
      </c>
      <c r="D291" s="26">
        <f t="shared" si="39"/>
        <v>7976.1323951041322</v>
      </c>
      <c r="E291" s="27"/>
      <c r="F291" s="26">
        <f t="shared" si="33"/>
        <v>7976.1323951041322</v>
      </c>
      <c r="G291" s="26">
        <f t="shared" si="37"/>
        <v>6175.3232539781848</v>
      </c>
      <c r="H291" s="26">
        <f t="shared" si="38"/>
        <v>1800.8091411259475</v>
      </c>
      <c r="I291" s="26">
        <f t="shared" si="34"/>
        <v>1731154.4603925757</v>
      </c>
      <c r="J291" s="26">
        <f>SUM($H$18:$H291)</f>
        <v>711614.7366511107</v>
      </c>
    </row>
    <row r="292" spans="1:10" x14ac:dyDescent="0.25">
      <c r="A292" s="20">
        <f t="shared" si="35"/>
        <v>275</v>
      </c>
      <c r="B292" s="21">
        <f t="shared" si="32"/>
        <v>43899</v>
      </c>
      <c r="C292" s="26">
        <f t="shared" si="36"/>
        <v>1731154.4603925757</v>
      </c>
      <c r="D292" s="26">
        <f t="shared" si="39"/>
        <v>7976.1323951041322</v>
      </c>
      <c r="E292" s="27"/>
      <c r="F292" s="26">
        <f t="shared" si="33"/>
        <v>7976.1323951041322</v>
      </c>
      <c r="G292" s="26">
        <f t="shared" si="37"/>
        <v>6181.7242140433664</v>
      </c>
      <c r="H292" s="26">
        <f t="shared" si="38"/>
        <v>1794.4081810607661</v>
      </c>
      <c r="I292" s="26">
        <f t="shared" si="34"/>
        <v>1724972.7361785322</v>
      </c>
      <c r="J292" s="26">
        <f>SUM($H$18:$H292)</f>
        <v>713409.1448321715</v>
      </c>
    </row>
    <row r="293" spans="1:10" x14ac:dyDescent="0.25">
      <c r="A293" s="20">
        <f t="shared" si="35"/>
        <v>276</v>
      </c>
      <c r="B293" s="21">
        <f t="shared" si="32"/>
        <v>43899</v>
      </c>
      <c r="C293" s="26">
        <f t="shared" si="36"/>
        <v>1724972.7361785322</v>
      </c>
      <c r="D293" s="26">
        <f t="shared" si="39"/>
        <v>7976.1323951041322</v>
      </c>
      <c r="E293" s="27"/>
      <c r="F293" s="26">
        <f t="shared" si="33"/>
        <v>7976.1323951041322</v>
      </c>
      <c r="G293" s="26">
        <f t="shared" si="37"/>
        <v>6188.1318089498454</v>
      </c>
      <c r="H293" s="26">
        <f t="shared" si="38"/>
        <v>1788.0005861542863</v>
      </c>
      <c r="I293" s="26">
        <f t="shared" si="34"/>
        <v>1718784.6043695824</v>
      </c>
      <c r="J293" s="26">
        <f>SUM($H$18:$H293)</f>
        <v>715197.14541832579</v>
      </c>
    </row>
    <row r="294" spans="1:10" x14ac:dyDescent="0.25">
      <c r="A294" s="20">
        <f t="shared" si="35"/>
        <v>277</v>
      </c>
      <c r="B294" s="21">
        <f t="shared" si="32"/>
        <v>43899</v>
      </c>
      <c r="C294" s="26">
        <f t="shared" si="36"/>
        <v>1718784.6043695824</v>
      </c>
      <c r="D294" s="26">
        <f t="shared" si="39"/>
        <v>7976.1323951041322</v>
      </c>
      <c r="E294" s="27"/>
      <c r="F294" s="26">
        <f t="shared" si="33"/>
        <v>7976.1323951041322</v>
      </c>
      <c r="G294" s="26">
        <f t="shared" si="37"/>
        <v>6194.5460455748926</v>
      </c>
      <c r="H294" s="26">
        <f t="shared" si="38"/>
        <v>1781.5863495292401</v>
      </c>
      <c r="I294" s="26">
        <f t="shared" si="34"/>
        <v>1712590.0583240076</v>
      </c>
      <c r="J294" s="26">
        <f>SUM($H$18:$H294)</f>
        <v>716978.731767855</v>
      </c>
    </row>
    <row r="295" spans="1:10" x14ac:dyDescent="0.25">
      <c r="A295" s="20">
        <f t="shared" si="35"/>
        <v>278</v>
      </c>
      <c r="B295" s="21">
        <f t="shared" si="32"/>
        <v>43930</v>
      </c>
      <c r="C295" s="26">
        <f t="shared" si="36"/>
        <v>1712590.0583240076</v>
      </c>
      <c r="D295" s="26">
        <f t="shared" si="39"/>
        <v>7976.1323951041322</v>
      </c>
      <c r="E295" s="27"/>
      <c r="F295" s="26">
        <f t="shared" si="33"/>
        <v>7976.1323951041322</v>
      </c>
      <c r="G295" s="26">
        <f t="shared" si="37"/>
        <v>6200.9669308029015</v>
      </c>
      <c r="H295" s="26">
        <f t="shared" si="38"/>
        <v>1775.1654643012309</v>
      </c>
      <c r="I295" s="26">
        <f t="shared" si="34"/>
        <v>1706389.0913932046</v>
      </c>
      <c r="J295" s="26">
        <f>SUM($H$18:$H295)</f>
        <v>718753.89723215625</v>
      </c>
    </row>
    <row r="296" spans="1:10" x14ac:dyDescent="0.25">
      <c r="A296" s="20">
        <f t="shared" si="35"/>
        <v>279</v>
      </c>
      <c r="B296" s="21">
        <f t="shared" si="32"/>
        <v>43930</v>
      </c>
      <c r="C296" s="26">
        <f t="shared" si="36"/>
        <v>1706389.0913932046</v>
      </c>
      <c r="D296" s="26">
        <f t="shared" si="39"/>
        <v>7976.1323951041322</v>
      </c>
      <c r="E296" s="27"/>
      <c r="F296" s="26">
        <f t="shared" si="33"/>
        <v>7976.1323951041322</v>
      </c>
      <c r="G296" s="26">
        <f t="shared" si="37"/>
        <v>6207.3944715254065</v>
      </c>
      <c r="H296" s="26">
        <f t="shared" si="38"/>
        <v>1768.7379235787257</v>
      </c>
      <c r="I296" s="26">
        <f t="shared" si="34"/>
        <v>1700181.6969216792</v>
      </c>
      <c r="J296" s="26">
        <f>SUM($H$18:$H296)</f>
        <v>720522.63515573496</v>
      </c>
    </row>
    <row r="297" spans="1:10" x14ac:dyDescent="0.25">
      <c r="A297" s="20">
        <f t="shared" si="35"/>
        <v>280</v>
      </c>
      <c r="B297" s="21">
        <f t="shared" si="32"/>
        <v>43930</v>
      </c>
      <c r="C297" s="26">
        <f t="shared" si="36"/>
        <v>1700181.6969216792</v>
      </c>
      <c r="D297" s="26">
        <f t="shared" si="39"/>
        <v>7976.1323951041322</v>
      </c>
      <c r="E297" s="27"/>
      <c r="F297" s="26">
        <f t="shared" si="33"/>
        <v>7976.1323951041322</v>
      </c>
      <c r="G297" s="26">
        <f t="shared" si="37"/>
        <v>6213.828674641084</v>
      </c>
      <c r="H297" s="26">
        <f t="shared" si="38"/>
        <v>1762.3037204630482</v>
      </c>
      <c r="I297" s="26">
        <f t="shared" si="34"/>
        <v>1693967.8682470382</v>
      </c>
      <c r="J297" s="26">
        <f>SUM($H$18:$H297)</f>
        <v>722284.93887619802</v>
      </c>
    </row>
    <row r="298" spans="1:10" x14ac:dyDescent="0.25">
      <c r="A298" s="20">
        <f t="shared" si="35"/>
        <v>281</v>
      </c>
      <c r="B298" s="21">
        <f t="shared" si="32"/>
        <v>43930</v>
      </c>
      <c r="C298" s="26">
        <f t="shared" si="36"/>
        <v>1693967.8682470382</v>
      </c>
      <c r="D298" s="26">
        <f t="shared" si="39"/>
        <v>7976.1323951041322</v>
      </c>
      <c r="E298" s="27"/>
      <c r="F298" s="26">
        <f t="shared" si="33"/>
        <v>7976.1323951041322</v>
      </c>
      <c r="G298" s="26">
        <f t="shared" si="37"/>
        <v>6220.2695470557601</v>
      </c>
      <c r="H298" s="26">
        <f t="shared" si="38"/>
        <v>1755.8628480483724</v>
      </c>
      <c r="I298" s="26">
        <f t="shared" si="34"/>
        <v>1687747.5986999825</v>
      </c>
      <c r="J298" s="26">
        <f>SUM($H$18:$H298)</f>
        <v>724040.80172424635</v>
      </c>
    </row>
    <row r="299" spans="1:10" x14ac:dyDescent="0.25">
      <c r="A299" s="20">
        <f t="shared" si="35"/>
        <v>282</v>
      </c>
      <c r="B299" s="21">
        <f t="shared" si="32"/>
        <v>43960</v>
      </c>
      <c r="C299" s="26">
        <f t="shared" si="36"/>
        <v>1687747.5986999825</v>
      </c>
      <c r="D299" s="26">
        <f t="shared" si="39"/>
        <v>7976.1323951041322</v>
      </c>
      <c r="E299" s="27"/>
      <c r="F299" s="26">
        <f t="shared" si="33"/>
        <v>7976.1323951041322</v>
      </c>
      <c r="G299" s="26">
        <f t="shared" si="37"/>
        <v>6226.7170956824193</v>
      </c>
      <c r="H299" s="26">
        <f t="shared" si="38"/>
        <v>1749.4152994217127</v>
      </c>
      <c r="I299" s="26">
        <f t="shared" si="34"/>
        <v>1681520.8816043001</v>
      </c>
      <c r="J299" s="26">
        <f>SUM($H$18:$H299)</f>
        <v>725790.21702366811</v>
      </c>
    </row>
    <row r="300" spans="1:10" x14ac:dyDescent="0.25">
      <c r="A300" s="20">
        <f t="shared" si="35"/>
        <v>283</v>
      </c>
      <c r="B300" s="21">
        <f t="shared" si="32"/>
        <v>43960</v>
      </c>
      <c r="C300" s="26">
        <f t="shared" si="36"/>
        <v>1681520.8816043001</v>
      </c>
      <c r="D300" s="26">
        <f t="shared" si="39"/>
        <v>7976.1323951041322</v>
      </c>
      <c r="E300" s="27"/>
      <c r="F300" s="26">
        <f t="shared" si="33"/>
        <v>7976.1323951041322</v>
      </c>
      <c r="G300" s="26">
        <f t="shared" si="37"/>
        <v>6233.1713274412132</v>
      </c>
      <c r="H300" s="26">
        <f t="shared" si="38"/>
        <v>1742.9610676629188</v>
      </c>
      <c r="I300" s="26">
        <f t="shared" si="34"/>
        <v>1675287.7102768589</v>
      </c>
      <c r="J300" s="26">
        <f>SUM($H$18:$H300)</f>
        <v>727533.17809133104</v>
      </c>
    </row>
    <row r="301" spans="1:10" x14ac:dyDescent="0.25">
      <c r="A301" s="20">
        <f t="shared" si="35"/>
        <v>284</v>
      </c>
      <c r="B301" s="21">
        <f t="shared" si="32"/>
        <v>43960</v>
      </c>
      <c r="C301" s="26">
        <f t="shared" si="36"/>
        <v>1675287.7102768589</v>
      </c>
      <c r="D301" s="26">
        <f t="shared" si="39"/>
        <v>7976.1323951041322</v>
      </c>
      <c r="E301" s="27"/>
      <c r="F301" s="26">
        <f t="shared" si="33"/>
        <v>7976.1323951041322</v>
      </c>
      <c r="G301" s="26">
        <f t="shared" si="37"/>
        <v>6239.6322492594645</v>
      </c>
      <c r="H301" s="26">
        <f t="shared" si="38"/>
        <v>1736.5001458446675</v>
      </c>
      <c r="I301" s="26">
        <f t="shared" si="34"/>
        <v>1669048.0780275995</v>
      </c>
      <c r="J301" s="26">
        <f>SUM($H$18:$H301)</f>
        <v>729269.67823717569</v>
      </c>
    </row>
    <row r="302" spans="1:10" x14ac:dyDescent="0.25">
      <c r="A302" s="20">
        <f t="shared" si="35"/>
        <v>285</v>
      </c>
      <c r="B302" s="21">
        <f t="shared" si="32"/>
        <v>43960</v>
      </c>
      <c r="C302" s="26">
        <f t="shared" si="36"/>
        <v>1669048.0780275995</v>
      </c>
      <c r="D302" s="26">
        <f t="shared" si="39"/>
        <v>7976.1323951041322</v>
      </c>
      <c r="E302" s="27"/>
      <c r="F302" s="26">
        <f t="shared" si="33"/>
        <v>7976.1323951041322</v>
      </c>
      <c r="G302" s="26">
        <f t="shared" si="37"/>
        <v>6246.0998680716784</v>
      </c>
      <c r="H302" s="26">
        <f t="shared" si="38"/>
        <v>1730.032527032454</v>
      </c>
      <c r="I302" s="26">
        <f t="shared" si="34"/>
        <v>1662801.9781595278</v>
      </c>
      <c r="J302" s="26">
        <f>SUM($H$18:$H302)</f>
        <v>730999.71076420811</v>
      </c>
    </row>
    <row r="303" spans="1:10" x14ac:dyDescent="0.25">
      <c r="A303" s="20">
        <f t="shared" si="35"/>
        <v>286</v>
      </c>
      <c r="B303" s="21">
        <f t="shared" si="32"/>
        <v>43991</v>
      </c>
      <c r="C303" s="26">
        <f t="shared" si="36"/>
        <v>1662801.9781595278</v>
      </c>
      <c r="D303" s="26">
        <f t="shared" si="39"/>
        <v>7976.1323951041322</v>
      </c>
      <c r="E303" s="27"/>
      <c r="F303" s="26">
        <f t="shared" si="33"/>
        <v>7976.1323951041322</v>
      </c>
      <c r="G303" s="26">
        <f t="shared" si="37"/>
        <v>6252.574190819545</v>
      </c>
      <c r="H303" s="26">
        <f t="shared" si="38"/>
        <v>1723.5582042845876</v>
      </c>
      <c r="I303" s="26">
        <f t="shared" si="34"/>
        <v>1656549.4039687081</v>
      </c>
      <c r="J303" s="26">
        <f>SUM($H$18:$H303)</f>
        <v>732723.26896849275</v>
      </c>
    </row>
    <row r="304" spans="1:10" x14ac:dyDescent="0.25">
      <c r="A304" s="20">
        <f t="shared" si="35"/>
        <v>287</v>
      </c>
      <c r="B304" s="21">
        <f t="shared" si="32"/>
        <v>43991</v>
      </c>
      <c r="C304" s="26">
        <f t="shared" si="36"/>
        <v>1656549.4039687081</v>
      </c>
      <c r="D304" s="26">
        <f t="shared" si="39"/>
        <v>7976.1323951041322</v>
      </c>
      <c r="E304" s="27"/>
      <c r="F304" s="26">
        <f t="shared" si="33"/>
        <v>7976.1323951041322</v>
      </c>
      <c r="G304" s="26">
        <f t="shared" si="37"/>
        <v>6259.0552244519513</v>
      </c>
      <c r="H304" s="26">
        <f t="shared" si="38"/>
        <v>1717.0771706521805</v>
      </c>
      <c r="I304" s="26">
        <f t="shared" si="34"/>
        <v>1650290.3487442562</v>
      </c>
      <c r="J304" s="26">
        <f>SUM($H$18:$H304)</f>
        <v>734440.34613914497</v>
      </c>
    </row>
    <row r="305" spans="1:10" x14ac:dyDescent="0.25">
      <c r="A305" s="20">
        <f t="shared" si="35"/>
        <v>288</v>
      </c>
      <c r="B305" s="21">
        <f t="shared" si="32"/>
        <v>43991</v>
      </c>
      <c r="C305" s="26">
        <f t="shared" si="36"/>
        <v>1650290.3487442562</v>
      </c>
      <c r="D305" s="26">
        <f t="shared" si="39"/>
        <v>7976.1323951041322</v>
      </c>
      <c r="E305" s="27"/>
      <c r="F305" s="26">
        <f t="shared" si="33"/>
        <v>7976.1323951041322</v>
      </c>
      <c r="G305" s="26">
        <f t="shared" si="37"/>
        <v>6265.5429759249892</v>
      </c>
      <c r="H305" s="26">
        <f t="shared" si="38"/>
        <v>1710.5894191791426</v>
      </c>
      <c r="I305" s="26">
        <f t="shared" si="34"/>
        <v>1644024.8057683313</v>
      </c>
      <c r="J305" s="26">
        <f>SUM($H$18:$H305)</f>
        <v>736150.9355583241</v>
      </c>
    </row>
    <row r="306" spans="1:10" x14ac:dyDescent="0.25">
      <c r="A306" s="20">
        <f t="shared" si="35"/>
        <v>289</v>
      </c>
      <c r="B306" s="21">
        <f t="shared" si="32"/>
        <v>43991</v>
      </c>
      <c r="C306" s="26">
        <f t="shared" si="36"/>
        <v>1644024.8057683313</v>
      </c>
      <c r="D306" s="26">
        <f t="shared" si="39"/>
        <v>7976.1323951041322</v>
      </c>
      <c r="E306" s="27"/>
      <c r="F306" s="26">
        <f t="shared" si="33"/>
        <v>7976.1323951041322</v>
      </c>
      <c r="G306" s="26">
        <f t="shared" si="37"/>
        <v>6272.0374522019574</v>
      </c>
      <c r="H306" s="26">
        <f t="shared" si="38"/>
        <v>1704.0949429021744</v>
      </c>
      <c r="I306" s="26">
        <f t="shared" si="34"/>
        <v>1637752.7683161292</v>
      </c>
      <c r="J306" s="26">
        <f>SUM($H$18:$H306)</f>
        <v>737855.03050122631</v>
      </c>
    </row>
    <row r="307" spans="1:10" x14ac:dyDescent="0.25">
      <c r="A307" s="20">
        <f t="shared" si="35"/>
        <v>290</v>
      </c>
      <c r="B307" s="21">
        <f t="shared" si="32"/>
        <v>43991</v>
      </c>
      <c r="C307" s="26">
        <f t="shared" si="36"/>
        <v>1637752.7683161292</v>
      </c>
      <c r="D307" s="26">
        <f t="shared" si="39"/>
        <v>7976.1323951041322</v>
      </c>
      <c r="E307" s="27"/>
      <c r="F307" s="26">
        <f t="shared" si="33"/>
        <v>7976.1323951041322</v>
      </c>
      <c r="G307" s="26">
        <f t="shared" si="37"/>
        <v>6278.5386602533745</v>
      </c>
      <c r="H307" s="26">
        <f t="shared" si="38"/>
        <v>1697.5937348507573</v>
      </c>
      <c r="I307" s="26">
        <f t="shared" si="34"/>
        <v>1631474.2296558758</v>
      </c>
      <c r="J307" s="26">
        <f>SUM($H$18:$H307)</f>
        <v>739552.62423607707</v>
      </c>
    </row>
    <row r="308" spans="1:10" x14ac:dyDescent="0.25">
      <c r="A308" s="20">
        <f t="shared" si="35"/>
        <v>291</v>
      </c>
      <c r="B308" s="21">
        <f t="shared" si="32"/>
        <v>44021</v>
      </c>
      <c r="C308" s="26">
        <f t="shared" si="36"/>
        <v>1631474.2296558758</v>
      </c>
      <c r="D308" s="26">
        <f t="shared" si="39"/>
        <v>7976.1323951041322</v>
      </c>
      <c r="E308" s="27"/>
      <c r="F308" s="26">
        <f t="shared" si="33"/>
        <v>7976.1323951041322</v>
      </c>
      <c r="G308" s="26">
        <f t="shared" si="37"/>
        <v>6285.0466070569837</v>
      </c>
      <c r="H308" s="26">
        <f t="shared" si="38"/>
        <v>1691.0857880471483</v>
      </c>
      <c r="I308" s="26">
        <f t="shared" si="34"/>
        <v>1625189.1830488187</v>
      </c>
      <c r="J308" s="26">
        <f>SUM($H$18:$H308)</f>
        <v>741243.71002412424</v>
      </c>
    </row>
    <row r="309" spans="1:10" x14ac:dyDescent="0.25">
      <c r="A309" s="20">
        <f t="shared" si="35"/>
        <v>292</v>
      </c>
      <c r="B309" s="21">
        <f t="shared" si="32"/>
        <v>44021</v>
      </c>
      <c r="C309" s="26">
        <f t="shared" si="36"/>
        <v>1625189.1830488187</v>
      </c>
      <c r="D309" s="26">
        <f t="shared" si="39"/>
        <v>7976.1323951041322</v>
      </c>
      <c r="E309" s="27"/>
      <c r="F309" s="26">
        <f t="shared" si="33"/>
        <v>7976.1323951041322</v>
      </c>
      <c r="G309" s="26">
        <f t="shared" si="37"/>
        <v>6291.5612995977608</v>
      </c>
      <c r="H309" s="26">
        <f t="shared" si="38"/>
        <v>1684.5710955063719</v>
      </c>
      <c r="I309" s="26">
        <f t="shared" si="34"/>
        <v>1618897.6217492209</v>
      </c>
      <c r="J309" s="26">
        <f>SUM($H$18:$H309)</f>
        <v>742928.28111963067</v>
      </c>
    </row>
    <row r="310" spans="1:10" x14ac:dyDescent="0.25">
      <c r="A310" s="20">
        <f t="shared" si="35"/>
        <v>293</v>
      </c>
      <c r="B310" s="21">
        <f t="shared" si="32"/>
        <v>44021</v>
      </c>
      <c r="C310" s="26">
        <f t="shared" si="36"/>
        <v>1618897.6217492209</v>
      </c>
      <c r="D310" s="26">
        <f t="shared" si="39"/>
        <v>7976.1323951041322</v>
      </c>
      <c r="E310" s="27"/>
      <c r="F310" s="26">
        <f t="shared" si="33"/>
        <v>7976.1323951041322</v>
      </c>
      <c r="G310" s="26">
        <f t="shared" si="37"/>
        <v>6298.0827448679211</v>
      </c>
      <c r="H310" s="26">
        <f t="shared" si="38"/>
        <v>1678.0496502362116</v>
      </c>
      <c r="I310" s="26">
        <f t="shared" si="34"/>
        <v>1612599.5390043529</v>
      </c>
      <c r="J310" s="26">
        <f>SUM($H$18:$H310)</f>
        <v>744606.33076986694</v>
      </c>
    </row>
    <row r="311" spans="1:10" x14ac:dyDescent="0.25">
      <c r="A311" s="20">
        <f t="shared" si="35"/>
        <v>294</v>
      </c>
      <c r="B311" s="21">
        <f t="shared" si="32"/>
        <v>44021</v>
      </c>
      <c r="C311" s="26">
        <f t="shared" si="36"/>
        <v>1612599.5390043529</v>
      </c>
      <c r="D311" s="26">
        <f t="shared" si="39"/>
        <v>7976.1323951041322</v>
      </c>
      <c r="E311" s="27"/>
      <c r="F311" s="26">
        <f t="shared" si="33"/>
        <v>7976.1323951041322</v>
      </c>
      <c r="G311" s="26">
        <f t="shared" si="37"/>
        <v>6304.6109498669284</v>
      </c>
      <c r="H311" s="26">
        <f t="shared" si="38"/>
        <v>1671.5214452372043</v>
      </c>
      <c r="I311" s="26">
        <f t="shared" si="34"/>
        <v>1606294.9280544859</v>
      </c>
      <c r="J311" s="26">
        <f>SUM($H$18:$H311)</f>
        <v>746277.85221510415</v>
      </c>
    </row>
    <row r="312" spans="1:10" x14ac:dyDescent="0.25">
      <c r="A312" s="20">
        <f t="shared" si="35"/>
        <v>295</v>
      </c>
      <c r="B312" s="21">
        <f t="shared" si="32"/>
        <v>44052</v>
      </c>
      <c r="C312" s="26">
        <f t="shared" si="36"/>
        <v>1606294.9280544859</v>
      </c>
      <c r="D312" s="26">
        <f t="shared" si="39"/>
        <v>7976.1323951041322</v>
      </c>
      <c r="E312" s="27"/>
      <c r="F312" s="26">
        <f t="shared" si="33"/>
        <v>7976.1323951041322</v>
      </c>
      <c r="G312" s="26">
        <f t="shared" si="37"/>
        <v>6311.145921601501</v>
      </c>
      <c r="H312" s="26">
        <f t="shared" si="38"/>
        <v>1664.9864735026308</v>
      </c>
      <c r="I312" s="26">
        <f t="shared" si="34"/>
        <v>1599983.7821328845</v>
      </c>
      <c r="J312" s="26">
        <f>SUM($H$18:$H312)</f>
        <v>747942.83868860675</v>
      </c>
    </row>
    <row r="313" spans="1:10" x14ac:dyDescent="0.25">
      <c r="A313" s="20">
        <f t="shared" si="35"/>
        <v>296</v>
      </c>
      <c r="B313" s="21">
        <f t="shared" si="32"/>
        <v>44052</v>
      </c>
      <c r="C313" s="26">
        <f t="shared" si="36"/>
        <v>1599983.7821328845</v>
      </c>
      <c r="D313" s="26">
        <f t="shared" si="39"/>
        <v>7976.1323951041322</v>
      </c>
      <c r="E313" s="27"/>
      <c r="F313" s="26">
        <f t="shared" si="33"/>
        <v>7976.1323951041322</v>
      </c>
      <c r="G313" s="26">
        <f t="shared" si="37"/>
        <v>6317.6876670856236</v>
      </c>
      <c r="H313" s="26">
        <f t="shared" si="38"/>
        <v>1658.4447280185091</v>
      </c>
      <c r="I313" s="26">
        <f t="shared" si="34"/>
        <v>1593666.0944657989</v>
      </c>
      <c r="J313" s="26">
        <f>SUM($H$18:$H313)</f>
        <v>749601.28341662523</v>
      </c>
    </row>
    <row r="314" spans="1:10" x14ac:dyDescent="0.25">
      <c r="A314" s="20">
        <f t="shared" si="35"/>
        <v>297</v>
      </c>
      <c r="B314" s="21">
        <f t="shared" si="32"/>
        <v>44052</v>
      </c>
      <c r="C314" s="26">
        <f t="shared" si="36"/>
        <v>1593666.0944657989</v>
      </c>
      <c r="D314" s="26">
        <f t="shared" si="39"/>
        <v>7976.1323951041322</v>
      </c>
      <c r="E314" s="27"/>
      <c r="F314" s="26">
        <f t="shared" si="33"/>
        <v>7976.1323951041322</v>
      </c>
      <c r="G314" s="26">
        <f t="shared" si="37"/>
        <v>6324.2361933405446</v>
      </c>
      <c r="H314" s="26">
        <f t="shared" si="38"/>
        <v>1651.8962017635879</v>
      </c>
      <c r="I314" s="26">
        <f t="shared" si="34"/>
        <v>1587341.8582724584</v>
      </c>
      <c r="J314" s="26">
        <f>SUM($H$18:$H314)</f>
        <v>751253.17961838876</v>
      </c>
    </row>
    <row r="315" spans="1:10" x14ac:dyDescent="0.25">
      <c r="A315" s="20">
        <f t="shared" si="35"/>
        <v>298</v>
      </c>
      <c r="B315" s="21">
        <f t="shared" si="32"/>
        <v>44052</v>
      </c>
      <c r="C315" s="26">
        <f t="shared" si="36"/>
        <v>1587341.8582724584</v>
      </c>
      <c r="D315" s="26">
        <f t="shared" si="39"/>
        <v>7976.1323951041322</v>
      </c>
      <c r="E315" s="27"/>
      <c r="F315" s="26">
        <f t="shared" si="33"/>
        <v>7976.1323951041322</v>
      </c>
      <c r="G315" s="26">
        <f t="shared" si="37"/>
        <v>6330.7915073947952</v>
      </c>
      <c r="H315" s="26">
        <f t="shared" si="38"/>
        <v>1645.3408877093368</v>
      </c>
      <c r="I315" s="26">
        <f t="shared" si="34"/>
        <v>1581011.0667650637</v>
      </c>
      <c r="J315" s="26">
        <f>SUM($H$18:$H315)</f>
        <v>752898.52050609805</v>
      </c>
    </row>
    <row r="316" spans="1:10" x14ac:dyDescent="0.25">
      <c r="A316" s="20">
        <f t="shared" si="35"/>
        <v>299</v>
      </c>
      <c r="B316" s="21">
        <f t="shared" si="32"/>
        <v>44083</v>
      </c>
      <c r="C316" s="26">
        <f t="shared" si="36"/>
        <v>1581011.0667650637</v>
      </c>
      <c r="D316" s="26">
        <f t="shared" si="39"/>
        <v>7976.1323951041322</v>
      </c>
      <c r="E316" s="27"/>
      <c r="F316" s="26">
        <f t="shared" si="33"/>
        <v>7976.1323951041322</v>
      </c>
      <c r="G316" s="26">
        <f t="shared" si="37"/>
        <v>6337.353616284191</v>
      </c>
      <c r="H316" s="26">
        <f t="shared" si="38"/>
        <v>1638.778778819941</v>
      </c>
      <c r="I316" s="26">
        <f t="shared" si="34"/>
        <v>1574673.7131487795</v>
      </c>
      <c r="J316" s="26">
        <f>SUM($H$18:$H316)</f>
        <v>754537.299284918</v>
      </c>
    </row>
    <row r="317" spans="1:10" x14ac:dyDescent="0.25">
      <c r="A317" s="20">
        <f t="shared" si="35"/>
        <v>300</v>
      </c>
      <c r="B317" s="21">
        <f t="shared" si="32"/>
        <v>44083</v>
      </c>
      <c r="C317" s="26">
        <f t="shared" si="36"/>
        <v>1574673.7131487795</v>
      </c>
      <c r="D317" s="26">
        <f t="shared" si="39"/>
        <v>7976.1323951041322</v>
      </c>
      <c r="E317" s="27"/>
      <c r="F317" s="26">
        <f t="shared" si="33"/>
        <v>7976.1323951041322</v>
      </c>
      <c r="G317" s="26">
        <f t="shared" si="37"/>
        <v>6343.92252705184</v>
      </c>
      <c r="H317" s="26">
        <f t="shared" si="38"/>
        <v>1632.2098680522927</v>
      </c>
      <c r="I317" s="26">
        <f t="shared" si="34"/>
        <v>1568329.7906217277</v>
      </c>
      <c r="J317" s="26">
        <f>SUM($H$18:$H317)</f>
        <v>756169.50915297028</v>
      </c>
    </row>
    <row r="318" spans="1:10" x14ac:dyDescent="0.25">
      <c r="A318" s="20">
        <f t="shared" si="35"/>
        <v>301</v>
      </c>
      <c r="B318" s="21">
        <f t="shared" si="32"/>
        <v>44083</v>
      </c>
      <c r="C318" s="26">
        <f t="shared" si="36"/>
        <v>1568329.7906217277</v>
      </c>
      <c r="D318" s="26">
        <f t="shared" si="39"/>
        <v>7976.1323951041322</v>
      </c>
      <c r="E318" s="27"/>
      <c r="F318" s="26">
        <f t="shared" si="33"/>
        <v>7976.1323951041322</v>
      </c>
      <c r="G318" s="26">
        <f t="shared" si="37"/>
        <v>6350.4982467481495</v>
      </c>
      <c r="H318" s="26">
        <f t="shared" si="38"/>
        <v>1625.6341483559831</v>
      </c>
      <c r="I318" s="26">
        <f t="shared" si="34"/>
        <v>1561979.2923749795</v>
      </c>
      <c r="J318" s="26">
        <f>SUM($H$18:$H318)</f>
        <v>757795.14330132632</v>
      </c>
    </row>
    <row r="319" spans="1:10" x14ac:dyDescent="0.25">
      <c r="A319" s="20">
        <f t="shared" si="35"/>
        <v>302</v>
      </c>
      <c r="B319" s="21">
        <f t="shared" si="32"/>
        <v>44083</v>
      </c>
      <c r="C319" s="26">
        <f t="shared" si="36"/>
        <v>1561979.2923749795</v>
      </c>
      <c r="D319" s="26">
        <f t="shared" si="39"/>
        <v>7976.1323951041322</v>
      </c>
      <c r="E319" s="27"/>
      <c r="F319" s="26">
        <f t="shared" si="33"/>
        <v>7976.1323951041322</v>
      </c>
      <c r="G319" s="26">
        <f t="shared" si="37"/>
        <v>6357.0807824308358</v>
      </c>
      <c r="H319" s="26">
        <f t="shared" si="38"/>
        <v>1619.0516126732962</v>
      </c>
      <c r="I319" s="26">
        <f t="shared" si="34"/>
        <v>1555622.2115925485</v>
      </c>
      <c r="J319" s="26">
        <f>SUM($H$18:$H319)</f>
        <v>759414.19491399964</v>
      </c>
    </row>
    <row r="320" spans="1:10" x14ac:dyDescent="0.25">
      <c r="A320" s="20">
        <f t="shared" si="35"/>
        <v>303</v>
      </c>
      <c r="B320" s="21">
        <f t="shared" si="32"/>
        <v>44083</v>
      </c>
      <c r="C320" s="26">
        <f t="shared" si="36"/>
        <v>1555622.2115925485</v>
      </c>
      <c r="D320" s="26">
        <f t="shared" si="39"/>
        <v>7976.1323951041322</v>
      </c>
      <c r="E320" s="27"/>
      <c r="F320" s="26">
        <f t="shared" si="33"/>
        <v>7976.1323951041322</v>
      </c>
      <c r="G320" s="26">
        <f t="shared" si="37"/>
        <v>6363.6701411649328</v>
      </c>
      <c r="H320" s="26">
        <f t="shared" si="38"/>
        <v>1612.4622539391994</v>
      </c>
      <c r="I320" s="26">
        <f t="shared" si="34"/>
        <v>1549258.5414513836</v>
      </c>
      <c r="J320" s="26">
        <f>SUM($H$18:$H320)</f>
        <v>761026.65716793889</v>
      </c>
    </row>
    <row r="321" spans="1:10" x14ac:dyDescent="0.25">
      <c r="A321" s="20">
        <f t="shared" si="35"/>
        <v>304</v>
      </c>
      <c r="B321" s="21">
        <f t="shared" si="32"/>
        <v>44113</v>
      </c>
      <c r="C321" s="26">
        <f t="shared" si="36"/>
        <v>1549258.5414513836</v>
      </c>
      <c r="D321" s="26">
        <f t="shared" si="39"/>
        <v>7976.1323951041322</v>
      </c>
      <c r="E321" s="27"/>
      <c r="F321" s="26">
        <f t="shared" si="33"/>
        <v>7976.1323951041322</v>
      </c>
      <c r="G321" s="26">
        <f t="shared" si="37"/>
        <v>6370.2663300227941</v>
      </c>
      <c r="H321" s="26">
        <f t="shared" si="38"/>
        <v>1605.8660650813383</v>
      </c>
      <c r="I321" s="26">
        <f t="shared" si="34"/>
        <v>1542888.2751213608</v>
      </c>
      <c r="J321" s="26">
        <f>SUM($H$18:$H321)</f>
        <v>762632.52323302021</v>
      </c>
    </row>
    <row r="322" spans="1:10" x14ac:dyDescent="0.25">
      <c r="A322" s="20">
        <f t="shared" si="35"/>
        <v>305</v>
      </c>
      <c r="B322" s="21">
        <f t="shared" si="32"/>
        <v>44113</v>
      </c>
      <c r="C322" s="26">
        <f t="shared" si="36"/>
        <v>1542888.2751213608</v>
      </c>
      <c r="D322" s="26">
        <f t="shared" si="39"/>
        <v>7976.1323951041322</v>
      </c>
      <c r="E322" s="27"/>
      <c r="F322" s="26">
        <f t="shared" si="33"/>
        <v>7976.1323951041322</v>
      </c>
      <c r="G322" s="26">
        <f t="shared" si="37"/>
        <v>6376.8693560841066</v>
      </c>
      <c r="H322" s="26">
        <f t="shared" si="38"/>
        <v>1599.2630390200259</v>
      </c>
      <c r="I322" s="26">
        <f t="shared" si="34"/>
        <v>1536511.4057652766</v>
      </c>
      <c r="J322" s="26">
        <f>SUM($H$18:$H322)</f>
        <v>764231.78627204022</v>
      </c>
    </row>
    <row r="323" spans="1:10" x14ac:dyDescent="0.25">
      <c r="A323" s="20">
        <f t="shared" si="35"/>
        <v>306</v>
      </c>
      <c r="B323" s="21">
        <f t="shared" si="32"/>
        <v>44113</v>
      </c>
      <c r="C323" s="26">
        <f t="shared" si="36"/>
        <v>1536511.4057652766</v>
      </c>
      <c r="D323" s="26">
        <f t="shared" si="39"/>
        <v>7976.1323951041322</v>
      </c>
      <c r="E323" s="27"/>
      <c r="F323" s="26">
        <f t="shared" si="33"/>
        <v>7976.1323951041322</v>
      </c>
      <c r="G323" s="26">
        <f t="shared" si="37"/>
        <v>6383.479226435893</v>
      </c>
      <c r="H323" s="26">
        <f t="shared" si="38"/>
        <v>1592.6531686682388</v>
      </c>
      <c r="I323" s="26">
        <f t="shared" si="34"/>
        <v>1530127.9265388406</v>
      </c>
      <c r="J323" s="26">
        <f>SUM($H$18:$H323)</f>
        <v>765824.43944070849</v>
      </c>
    </row>
    <row r="324" spans="1:10" x14ac:dyDescent="0.25">
      <c r="A324" s="20">
        <f t="shared" si="35"/>
        <v>307</v>
      </c>
      <c r="B324" s="21">
        <f t="shared" si="32"/>
        <v>44113</v>
      </c>
      <c r="C324" s="26">
        <f t="shared" si="36"/>
        <v>1530127.9265388406</v>
      </c>
      <c r="D324" s="26">
        <f t="shared" si="39"/>
        <v>7976.1323951041322</v>
      </c>
      <c r="E324" s="27"/>
      <c r="F324" s="26">
        <f t="shared" si="33"/>
        <v>7976.1323951041322</v>
      </c>
      <c r="G324" s="26">
        <f t="shared" si="37"/>
        <v>6390.0959481725258</v>
      </c>
      <c r="H324" s="26">
        <f t="shared" si="38"/>
        <v>1586.036446931606</v>
      </c>
      <c r="I324" s="26">
        <f t="shared" si="34"/>
        <v>1523737.8305906681</v>
      </c>
      <c r="J324" s="26">
        <f>SUM($H$18:$H324)</f>
        <v>767410.47588764015</v>
      </c>
    </row>
    <row r="325" spans="1:10" x14ac:dyDescent="0.25">
      <c r="A325" s="20">
        <f t="shared" si="35"/>
        <v>308</v>
      </c>
      <c r="B325" s="21">
        <f t="shared" si="32"/>
        <v>44144</v>
      </c>
      <c r="C325" s="26">
        <f t="shared" si="36"/>
        <v>1523737.8305906681</v>
      </c>
      <c r="D325" s="26">
        <f t="shared" si="39"/>
        <v>7976.1323951041322</v>
      </c>
      <c r="E325" s="27"/>
      <c r="F325" s="26">
        <f t="shared" si="33"/>
        <v>7976.1323951041322</v>
      </c>
      <c r="G325" s="26">
        <f t="shared" si="37"/>
        <v>6396.719528395728</v>
      </c>
      <c r="H325" s="26">
        <f t="shared" si="38"/>
        <v>1579.4128667084042</v>
      </c>
      <c r="I325" s="26">
        <f t="shared" si="34"/>
        <v>1517341.1110622725</v>
      </c>
      <c r="J325" s="26">
        <f>SUM($H$18:$H325)</f>
        <v>768989.8887543485</v>
      </c>
    </row>
    <row r="326" spans="1:10" x14ac:dyDescent="0.25">
      <c r="A326" s="20">
        <f t="shared" si="35"/>
        <v>309</v>
      </c>
      <c r="B326" s="21">
        <f t="shared" si="32"/>
        <v>44144</v>
      </c>
      <c r="C326" s="26">
        <f t="shared" si="36"/>
        <v>1517341.1110622725</v>
      </c>
      <c r="D326" s="26">
        <f t="shared" si="39"/>
        <v>7976.1323951041322</v>
      </c>
      <c r="E326" s="27"/>
      <c r="F326" s="26">
        <f t="shared" si="33"/>
        <v>7976.1323951041322</v>
      </c>
      <c r="G326" s="26">
        <f t="shared" si="37"/>
        <v>6403.349974214585</v>
      </c>
      <c r="H326" s="26">
        <f t="shared" si="38"/>
        <v>1572.7824208895477</v>
      </c>
      <c r="I326" s="26">
        <f t="shared" si="34"/>
        <v>1510937.7610880579</v>
      </c>
      <c r="J326" s="26">
        <f>SUM($H$18:$H326)</f>
        <v>770562.67117523809</v>
      </c>
    </row>
    <row r="327" spans="1:10" x14ac:dyDescent="0.25">
      <c r="A327" s="20">
        <f t="shared" si="35"/>
        <v>310</v>
      </c>
      <c r="B327" s="21">
        <f t="shared" si="32"/>
        <v>44144</v>
      </c>
      <c r="C327" s="26">
        <f t="shared" si="36"/>
        <v>1510937.7610880579</v>
      </c>
      <c r="D327" s="26">
        <f t="shared" si="39"/>
        <v>7976.1323951041322</v>
      </c>
      <c r="E327" s="27"/>
      <c r="F327" s="26">
        <f t="shared" si="33"/>
        <v>7976.1323951041322</v>
      </c>
      <c r="G327" s="26">
        <f t="shared" si="37"/>
        <v>6409.987292745549</v>
      </c>
      <c r="H327" s="26">
        <f t="shared" si="38"/>
        <v>1566.1451023585832</v>
      </c>
      <c r="I327" s="26">
        <f t="shared" si="34"/>
        <v>1504527.7737953123</v>
      </c>
      <c r="J327" s="26">
        <f>SUM($H$18:$H327)</f>
        <v>772128.81627759663</v>
      </c>
    </row>
    <row r="328" spans="1:10" x14ac:dyDescent="0.25">
      <c r="A328" s="20">
        <f t="shared" si="35"/>
        <v>311</v>
      </c>
      <c r="B328" s="21">
        <f t="shared" si="32"/>
        <v>44144</v>
      </c>
      <c r="C328" s="26">
        <f t="shared" si="36"/>
        <v>1504527.7737953123</v>
      </c>
      <c r="D328" s="26">
        <f t="shared" si="39"/>
        <v>7976.1323951041322</v>
      </c>
      <c r="E328" s="27"/>
      <c r="F328" s="26">
        <f t="shared" si="33"/>
        <v>7976.1323951041322</v>
      </c>
      <c r="G328" s="26">
        <f t="shared" si="37"/>
        <v>6416.6314911124527</v>
      </c>
      <c r="H328" s="26">
        <f t="shared" si="38"/>
        <v>1559.5009039916795</v>
      </c>
      <c r="I328" s="26">
        <f t="shared" si="34"/>
        <v>1498111.1423041997</v>
      </c>
      <c r="J328" s="26">
        <f>SUM($H$18:$H328)</f>
        <v>773688.31718158827</v>
      </c>
    </row>
    <row r="329" spans="1:10" x14ac:dyDescent="0.25">
      <c r="A329" s="20">
        <f t="shared" si="35"/>
        <v>312</v>
      </c>
      <c r="B329" s="21">
        <f t="shared" si="32"/>
        <v>44174</v>
      </c>
      <c r="C329" s="26">
        <f t="shared" si="36"/>
        <v>1498111.1423041997</v>
      </c>
      <c r="D329" s="26">
        <f t="shared" si="39"/>
        <v>7976.1323951041322</v>
      </c>
      <c r="E329" s="27"/>
      <c r="F329" s="26">
        <f t="shared" si="33"/>
        <v>7976.1323951041322</v>
      </c>
      <c r="G329" s="26">
        <f t="shared" si="37"/>
        <v>6423.2825764465097</v>
      </c>
      <c r="H329" s="26">
        <f t="shared" si="38"/>
        <v>1552.8498186576226</v>
      </c>
      <c r="I329" s="26">
        <f t="shared" si="34"/>
        <v>1491687.8597277533</v>
      </c>
      <c r="J329" s="26">
        <f>SUM($H$18:$H329)</f>
        <v>775241.16700024588</v>
      </c>
    </row>
    <row r="330" spans="1:10" x14ac:dyDescent="0.25">
      <c r="A330" s="20">
        <f t="shared" si="35"/>
        <v>313</v>
      </c>
      <c r="B330" s="21">
        <f t="shared" si="32"/>
        <v>44174</v>
      </c>
      <c r="C330" s="26">
        <f t="shared" si="36"/>
        <v>1491687.8597277533</v>
      </c>
      <c r="D330" s="26">
        <f t="shared" si="39"/>
        <v>7976.1323951041322</v>
      </c>
      <c r="E330" s="27"/>
      <c r="F330" s="26">
        <f t="shared" si="33"/>
        <v>7976.1323951041322</v>
      </c>
      <c r="G330" s="26">
        <f t="shared" si="37"/>
        <v>6429.9405558863264</v>
      </c>
      <c r="H330" s="26">
        <f t="shared" si="38"/>
        <v>1546.1918392178061</v>
      </c>
      <c r="I330" s="26">
        <f t="shared" si="34"/>
        <v>1485257.919171867</v>
      </c>
      <c r="J330" s="26">
        <f>SUM($H$18:$H330)</f>
        <v>776787.35883946368</v>
      </c>
    </row>
    <row r="331" spans="1:10" x14ac:dyDescent="0.25">
      <c r="A331" s="20">
        <f t="shared" si="35"/>
        <v>314</v>
      </c>
      <c r="B331" s="21">
        <f t="shared" si="32"/>
        <v>44174</v>
      </c>
      <c r="C331" s="26">
        <f t="shared" si="36"/>
        <v>1485257.919171867</v>
      </c>
      <c r="D331" s="26">
        <f t="shared" si="39"/>
        <v>7976.1323951041322</v>
      </c>
      <c r="E331" s="27"/>
      <c r="F331" s="26">
        <f t="shared" si="33"/>
        <v>7976.1323951041322</v>
      </c>
      <c r="G331" s="26">
        <f t="shared" si="37"/>
        <v>6436.6054365779082</v>
      </c>
      <c r="H331" s="26">
        <f t="shared" si="38"/>
        <v>1539.5269585262238</v>
      </c>
      <c r="I331" s="26">
        <f t="shared" si="34"/>
        <v>1478821.313735289</v>
      </c>
      <c r="J331" s="26">
        <f>SUM($H$18:$H331)</f>
        <v>778326.8857979899</v>
      </c>
    </row>
    <row r="332" spans="1:10" x14ac:dyDescent="0.25">
      <c r="A332" s="20">
        <f t="shared" si="35"/>
        <v>315</v>
      </c>
      <c r="B332" s="21">
        <f t="shared" si="32"/>
        <v>44174</v>
      </c>
      <c r="C332" s="26">
        <f t="shared" si="36"/>
        <v>1478821.313735289</v>
      </c>
      <c r="D332" s="26">
        <f t="shared" si="39"/>
        <v>7976.1323951041322</v>
      </c>
      <c r="E332" s="27"/>
      <c r="F332" s="26">
        <f t="shared" si="33"/>
        <v>7976.1323951041322</v>
      </c>
      <c r="G332" s="26">
        <f t="shared" si="37"/>
        <v>6443.2772256746694</v>
      </c>
      <c r="H332" s="26">
        <f t="shared" si="38"/>
        <v>1532.8551694294631</v>
      </c>
      <c r="I332" s="26">
        <f t="shared" si="34"/>
        <v>1472378.0365096144</v>
      </c>
      <c r="J332" s="26">
        <f>SUM($H$18:$H332)</f>
        <v>779859.74096741935</v>
      </c>
    </row>
    <row r="333" spans="1:10" x14ac:dyDescent="0.25">
      <c r="A333" s="20">
        <f t="shared" si="35"/>
        <v>316</v>
      </c>
      <c r="B333" s="21">
        <f t="shared" si="32"/>
        <v>44174</v>
      </c>
      <c r="C333" s="26">
        <f t="shared" si="36"/>
        <v>1472378.0365096144</v>
      </c>
      <c r="D333" s="26">
        <f t="shared" si="39"/>
        <v>7976.1323951041322</v>
      </c>
      <c r="E333" s="27"/>
      <c r="F333" s="26">
        <f t="shared" si="33"/>
        <v>7976.1323951041322</v>
      </c>
      <c r="G333" s="26">
        <f t="shared" si="37"/>
        <v>6449.9559303374353</v>
      </c>
      <c r="H333" s="26">
        <f t="shared" si="38"/>
        <v>1526.1764647666967</v>
      </c>
      <c r="I333" s="26">
        <f t="shared" si="34"/>
        <v>1465928.0805792769</v>
      </c>
      <c r="J333" s="26">
        <f>SUM($H$18:$H333)</f>
        <v>781385.91743218608</v>
      </c>
    </row>
    <row r="334" spans="1:10" x14ac:dyDescent="0.25">
      <c r="A334" s="20">
        <f t="shared" si="35"/>
        <v>317</v>
      </c>
      <c r="B334" s="21">
        <f t="shared" si="32"/>
        <v>44205</v>
      </c>
      <c r="C334" s="26">
        <f t="shared" si="36"/>
        <v>1465928.0805792769</v>
      </c>
      <c r="D334" s="26">
        <f t="shared" si="39"/>
        <v>7976.1323951041322</v>
      </c>
      <c r="E334" s="27"/>
      <c r="F334" s="26">
        <f t="shared" si="33"/>
        <v>7976.1323951041322</v>
      </c>
      <c r="G334" s="26">
        <f t="shared" si="37"/>
        <v>6456.6415577344587</v>
      </c>
      <c r="H334" s="26">
        <f t="shared" si="38"/>
        <v>1519.4908373696735</v>
      </c>
      <c r="I334" s="26">
        <f t="shared" si="34"/>
        <v>1459471.4390215424</v>
      </c>
      <c r="J334" s="26">
        <f>SUM($H$18:$H334)</f>
        <v>782905.40826955577</v>
      </c>
    </row>
    <row r="335" spans="1:10" x14ac:dyDescent="0.25">
      <c r="A335" s="20">
        <f t="shared" si="35"/>
        <v>318</v>
      </c>
      <c r="B335" s="21">
        <f t="shared" si="32"/>
        <v>44205</v>
      </c>
      <c r="C335" s="26">
        <f t="shared" si="36"/>
        <v>1459471.4390215424</v>
      </c>
      <c r="D335" s="26">
        <f t="shared" si="39"/>
        <v>7976.1323951041322</v>
      </c>
      <c r="E335" s="27"/>
      <c r="F335" s="26">
        <f t="shared" si="33"/>
        <v>7976.1323951041322</v>
      </c>
      <c r="G335" s="26">
        <f t="shared" si="37"/>
        <v>6463.334115041418</v>
      </c>
      <c r="H335" s="26">
        <f t="shared" si="38"/>
        <v>1512.7982800627142</v>
      </c>
      <c r="I335" s="26">
        <f t="shared" si="34"/>
        <v>1453008.104906501</v>
      </c>
      <c r="J335" s="26">
        <f>SUM($H$18:$H335)</f>
        <v>784418.20654961851</v>
      </c>
    </row>
    <row r="336" spans="1:10" x14ac:dyDescent="0.25">
      <c r="A336" s="20">
        <f t="shared" si="35"/>
        <v>319</v>
      </c>
      <c r="B336" s="21">
        <f t="shared" si="32"/>
        <v>44205</v>
      </c>
      <c r="C336" s="26">
        <f t="shared" si="36"/>
        <v>1453008.104906501</v>
      </c>
      <c r="D336" s="26">
        <f t="shared" si="39"/>
        <v>7976.1323951041322</v>
      </c>
      <c r="E336" s="27"/>
      <c r="F336" s="26">
        <f t="shared" si="33"/>
        <v>7976.1323951041322</v>
      </c>
      <c r="G336" s="26">
        <f t="shared" si="37"/>
        <v>6470.0336094414324</v>
      </c>
      <c r="H336" s="26">
        <f t="shared" si="38"/>
        <v>1506.0987856627</v>
      </c>
      <c r="I336" s="26">
        <f t="shared" si="34"/>
        <v>1446538.0712970595</v>
      </c>
      <c r="J336" s="26">
        <f>SUM($H$18:$H336)</f>
        <v>785924.30533528118</v>
      </c>
    </row>
    <row r="337" spans="1:10" x14ac:dyDescent="0.25">
      <c r="A337" s="20">
        <f t="shared" si="35"/>
        <v>320</v>
      </c>
      <c r="B337" s="21">
        <f t="shared" si="32"/>
        <v>44205</v>
      </c>
      <c r="C337" s="26">
        <f t="shared" si="36"/>
        <v>1446538.0712970595</v>
      </c>
      <c r="D337" s="26">
        <f t="shared" si="39"/>
        <v>7976.1323951041322</v>
      </c>
      <c r="E337" s="27"/>
      <c r="F337" s="26">
        <f t="shared" si="33"/>
        <v>7976.1323951041322</v>
      </c>
      <c r="G337" s="26">
        <f t="shared" si="37"/>
        <v>6476.7400481250643</v>
      </c>
      <c r="H337" s="26">
        <f t="shared" si="38"/>
        <v>1499.3923469790677</v>
      </c>
      <c r="I337" s="26">
        <f t="shared" si="34"/>
        <v>1440061.3312489344</v>
      </c>
      <c r="J337" s="26">
        <f>SUM($H$18:$H337)</f>
        <v>787423.6976822603</v>
      </c>
    </row>
    <row r="338" spans="1:10" x14ac:dyDescent="0.25">
      <c r="A338" s="20">
        <f t="shared" si="35"/>
        <v>321</v>
      </c>
      <c r="B338" s="21">
        <f t="shared" ref="B338:B401" si="40">IF(Pay_Num&lt;&gt;"",DATE(YEAR(Loan_Start),MONTH(Loan_Start)+(Pay_Num)*12/Num_Pmt_Per_Year,DAY(Loan_Start)),"")</f>
        <v>44236</v>
      </c>
      <c r="C338" s="26">
        <f t="shared" si="36"/>
        <v>1440061.3312489344</v>
      </c>
      <c r="D338" s="26">
        <f t="shared" si="39"/>
        <v>7976.1323951041322</v>
      </c>
      <c r="E338" s="27"/>
      <c r="F338" s="26">
        <f t="shared" ref="F338:F401" si="41">IF(AND(Pay_Num&lt;&gt;"",Sched_Pay+Extra_Pay&lt;Beg_Bal),Sched_Pay+Extra_Pay,IF(Pay_Num&lt;&gt;"",Beg_Bal,""))</f>
        <v>7976.1323951041322</v>
      </c>
      <c r="G338" s="26">
        <f t="shared" si="37"/>
        <v>6483.453438290333</v>
      </c>
      <c r="H338" s="26">
        <f t="shared" si="38"/>
        <v>1492.6789568137995</v>
      </c>
      <c r="I338" s="26">
        <f t="shared" ref="I338:I401" si="42">IF(AND(Pay_Num&lt;&gt;"",Sched_Pay+Extra_Pay&lt;Beg_Bal),Beg_Bal-Princ,IF(Pay_Num&lt;&gt;"",0,""))</f>
        <v>1433577.877810644</v>
      </c>
      <c r="J338" s="26">
        <f>SUM($H$18:$H338)</f>
        <v>788916.37663907406</v>
      </c>
    </row>
    <row r="339" spans="1:10" x14ac:dyDescent="0.25">
      <c r="A339" s="20">
        <f t="shared" ref="A339:A402" si="43">IF(Values_Entered,A338+1,"")</f>
        <v>322</v>
      </c>
      <c r="B339" s="21">
        <f t="shared" si="40"/>
        <v>44236</v>
      </c>
      <c r="C339" s="26">
        <f t="shared" ref="C339:C376" si="44">IF(Pay_Num&lt;&gt;"",I338,"")</f>
        <v>1433577.877810644</v>
      </c>
      <c r="D339" s="26">
        <f t="shared" si="39"/>
        <v>7976.1323951041322</v>
      </c>
      <c r="E339" s="27"/>
      <c r="F339" s="26">
        <f t="shared" si="41"/>
        <v>7976.1323951041322</v>
      </c>
      <c r="G339" s="26">
        <f t="shared" ref="G339:G402" si="45">IF(Pay_Num&lt;&gt;"",Total_Pay-Int,"")</f>
        <v>6490.1737871427149</v>
      </c>
      <c r="H339" s="26">
        <f t="shared" ref="H339:H402" si="46">IF(Pay_Num&lt;&gt;"",Beg_Bal*Interest_Rate/Num_Pmt_Per_Year,"")</f>
        <v>1485.9586079614176</v>
      </c>
      <c r="I339" s="26">
        <f t="shared" si="42"/>
        <v>1427087.7040235014</v>
      </c>
      <c r="J339" s="26">
        <f>SUM($H$18:$H339)</f>
        <v>790402.33524703549</v>
      </c>
    </row>
    <row r="340" spans="1:10" x14ac:dyDescent="0.25">
      <c r="A340" s="20">
        <f t="shared" si="43"/>
        <v>323</v>
      </c>
      <c r="B340" s="21">
        <f t="shared" si="40"/>
        <v>44236</v>
      </c>
      <c r="C340" s="26">
        <f t="shared" si="44"/>
        <v>1427087.7040235014</v>
      </c>
      <c r="D340" s="26">
        <f t="shared" ref="D340:D403" si="47">IF(Pay_Num&lt;&gt;"",Scheduled_Monthly_Payment,"")</f>
        <v>7976.1323951041322</v>
      </c>
      <c r="E340" s="27"/>
      <c r="F340" s="26">
        <f t="shared" si="41"/>
        <v>7976.1323951041322</v>
      </c>
      <c r="G340" s="26">
        <f t="shared" si="45"/>
        <v>6496.9011018951569</v>
      </c>
      <c r="H340" s="26">
        <f t="shared" si="46"/>
        <v>1479.2312932089756</v>
      </c>
      <c r="I340" s="26">
        <f t="shared" si="42"/>
        <v>1420590.8029216062</v>
      </c>
      <c r="J340" s="26">
        <f>SUM($H$18:$H340)</f>
        <v>791881.5665402445</v>
      </c>
    </row>
    <row r="341" spans="1:10" x14ac:dyDescent="0.25">
      <c r="A341" s="20">
        <f t="shared" si="43"/>
        <v>324</v>
      </c>
      <c r="B341" s="21">
        <f t="shared" si="40"/>
        <v>44236</v>
      </c>
      <c r="C341" s="26">
        <f t="shared" si="44"/>
        <v>1420590.8029216062</v>
      </c>
      <c r="D341" s="26">
        <f t="shared" si="47"/>
        <v>7976.1323951041322</v>
      </c>
      <c r="E341" s="27"/>
      <c r="F341" s="26">
        <f t="shared" si="41"/>
        <v>7976.1323951041322</v>
      </c>
      <c r="G341" s="26">
        <f t="shared" si="45"/>
        <v>6503.6353897680829</v>
      </c>
      <c r="H341" s="26">
        <f t="shared" si="46"/>
        <v>1472.4970053360496</v>
      </c>
      <c r="I341" s="26">
        <f t="shared" si="42"/>
        <v>1414087.1675318382</v>
      </c>
      <c r="J341" s="26">
        <f>SUM($H$18:$H341)</f>
        <v>793354.0635455806</v>
      </c>
    </row>
    <row r="342" spans="1:10" x14ac:dyDescent="0.25">
      <c r="A342" s="20">
        <f t="shared" si="43"/>
        <v>325</v>
      </c>
      <c r="B342" s="21">
        <f t="shared" si="40"/>
        <v>44264</v>
      </c>
      <c r="C342" s="26">
        <f t="shared" si="44"/>
        <v>1414087.1675318382</v>
      </c>
      <c r="D342" s="26">
        <f t="shared" si="47"/>
        <v>7976.1323951041322</v>
      </c>
      <c r="E342" s="27"/>
      <c r="F342" s="26">
        <f t="shared" si="41"/>
        <v>7976.1323951041322</v>
      </c>
      <c r="G342" s="26">
        <f t="shared" si="45"/>
        <v>6510.3766579894</v>
      </c>
      <c r="H342" s="26">
        <f t="shared" si="46"/>
        <v>1465.7557371147325</v>
      </c>
      <c r="I342" s="26">
        <f t="shared" si="42"/>
        <v>1407576.7908738488</v>
      </c>
      <c r="J342" s="26">
        <f>SUM($H$18:$H342)</f>
        <v>794819.8192826953</v>
      </c>
    </row>
    <row r="343" spans="1:10" x14ac:dyDescent="0.25">
      <c r="A343" s="20">
        <f t="shared" si="43"/>
        <v>326</v>
      </c>
      <c r="B343" s="21">
        <f t="shared" si="40"/>
        <v>44264</v>
      </c>
      <c r="C343" s="26">
        <f t="shared" si="44"/>
        <v>1407576.7908738488</v>
      </c>
      <c r="D343" s="26">
        <f t="shared" si="47"/>
        <v>7976.1323951041322</v>
      </c>
      <c r="E343" s="27"/>
      <c r="F343" s="26">
        <f t="shared" si="41"/>
        <v>7976.1323951041322</v>
      </c>
      <c r="G343" s="26">
        <f t="shared" si="45"/>
        <v>6517.1249137945078</v>
      </c>
      <c r="H343" s="26">
        <f t="shared" si="46"/>
        <v>1459.0074813096242</v>
      </c>
      <c r="I343" s="26">
        <f t="shared" si="42"/>
        <v>1401059.6659600544</v>
      </c>
      <c r="J343" s="26">
        <f>SUM($H$18:$H343)</f>
        <v>796278.82676400489</v>
      </c>
    </row>
    <row r="344" spans="1:10" x14ac:dyDescent="0.25">
      <c r="A344" s="20">
        <f t="shared" si="43"/>
        <v>327</v>
      </c>
      <c r="B344" s="21">
        <f t="shared" si="40"/>
        <v>44264</v>
      </c>
      <c r="C344" s="26">
        <f t="shared" si="44"/>
        <v>1401059.6659600544</v>
      </c>
      <c r="D344" s="26">
        <f t="shared" si="47"/>
        <v>7976.1323951041322</v>
      </c>
      <c r="E344" s="27"/>
      <c r="F344" s="26">
        <f t="shared" si="41"/>
        <v>7976.1323951041322</v>
      </c>
      <c r="G344" s="26">
        <f t="shared" si="45"/>
        <v>6523.8801644263067</v>
      </c>
      <c r="H344" s="26">
        <f t="shared" si="46"/>
        <v>1452.2522306778255</v>
      </c>
      <c r="I344" s="26">
        <f t="shared" si="42"/>
        <v>1394535.7857956281</v>
      </c>
      <c r="J344" s="26">
        <f>SUM($H$18:$H344)</f>
        <v>797731.07899468276</v>
      </c>
    </row>
    <row r="345" spans="1:10" x14ac:dyDescent="0.25">
      <c r="A345" s="20">
        <f t="shared" si="43"/>
        <v>328</v>
      </c>
      <c r="B345" s="21">
        <f t="shared" si="40"/>
        <v>44264</v>
      </c>
      <c r="C345" s="26">
        <f t="shared" si="44"/>
        <v>1394535.7857956281</v>
      </c>
      <c r="D345" s="26">
        <f t="shared" si="47"/>
        <v>7976.1323951041322</v>
      </c>
      <c r="E345" s="27"/>
      <c r="F345" s="26">
        <f t="shared" si="41"/>
        <v>7976.1323951041322</v>
      </c>
      <c r="G345" s="26">
        <f t="shared" si="45"/>
        <v>6530.6424171352028</v>
      </c>
      <c r="H345" s="26">
        <f t="shared" si="46"/>
        <v>1445.4899779689299</v>
      </c>
      <c r="I345" s="26">
        <f t="shared" si="42"/>
        <v>1388005.1433784929</v>
      </c>
      <c r="J345" s="26">
        <f>SUM($H$18:$H345)</f>
        <v>799176.56897265173</v>
      </c>
    </row>
    <row r="346" spans="1:10" x14ac:dyDescent="0.25">
      <c r="A346" s="20">
        <f t="shared" si="43"/>
        <v>329</v>
      </c>
      <c r="B346" s="21">
        <f t="shared" si="40"/>
        <v>44264</v>
      </c>
      <c r="C346" s="26">
        <f t="shared" si="44"/>
        <v>1388005.1433784929</v>
      </c>
      <c r="D346" s="26">
        <f t="shared" si="47"/>
        <v>7976.1323951041322</v>
      </c>
      <c r="E346" s="27"/>
      <c r="F346" s="26">
        <f t="shared" si="41"/>
        <v>7976.1323951041322</v>
      </c>
      <c r="G346" s="26">
        <f t="shared" si="45"/>
        <v>6537.4116791791175</v>
      </c>
      <c r="H346" s="26">
        <f t="shared" si="46"/>
        <v>1438.7207159250149</v>
      </c>
      <c r="I346" s="26">
        <f t="shared" si="42"/>
        <v>1381467.7316993137</v>
      </c>
      <c r="J346" s="26">
        <f>SUM($H$18:$H346)</f>
        <v>800615.28968857671</v>
      </c>
    </row>
    <row r="347" spans="1:10" x14ac:dyDescent="0.25">
      <c r="A347" s="20">
        <f t="shared" si="43"/>
        <v>330</v>
      </c>
      <c r="B347" s="21">
        <f t="shared" si="40"/>
        <v>44295</v>
      </c>
      <c r="C347" s="26">
        <f t="shared" si="44"/>
        <v>1381467.7316993137</v>
      </c>
      <c r="D347" s="26">
        <f t="shared" si="47"/>
        <v>7976.1323951041322</v>
      </c>
      <c r="E347" s="27"/>
      <c r="F347" s="26">
        <f t="shared" si="41"/>
        <v>7976.1323951041322</v>
      </c>
      <c r="G347" s="26">
        <f t="shared" si="45"/>
        <v>6544.1879578234975</v>
      </c>
      <c r="H347" s="26">
        <f t="shared" si="46"/>
        <v>1431.9444372806347</v>
      </c>
      <c r="I347" s="26">
        <f t="shared" si="42"/>
        <v>1374923.5437414902</v>
      </c>
      <c r="J347" s="26">
        <f>SUM($H$18:$H347)</f>
        <v>802047.23412585736</v>
      </c>
    </row>
    <row r="348" spans="1:10" x14ac:dyDescent="0.25">
      <c r="A348" s="20">
        <f t="shared" si="43"/>
        <v>331</v>
      </c>
      <c r="B348" s="21">
        <f t="shared" si="40"/>
        <v>44295</v>
      </c>
      <c r="C348" s="26">
        <f t="shared" si="44"/>
        <v>1374923.5437414902</v>
      </c>
      <c r="D348" s="26">
        <f t="shared" si="47"/>
        <v>7976.1323951041322</v>
      </c>
      <c r="E348" s="27"/>
      <c r="F348" s="26">
        <f t="shared" si="41"/>
        <v>7976.1323951041322</v>
      </c>
      <c r="G348" s="26">
        <f t="shared" si="45"/>
        <v>6550.9712603413182</v>
      </c>
      <c r="H348" s="26">
        <f t="shared" si="46"/>
        <v>1425.1611347628141</v>
      </c>
      <c r="I348" s="26">
        <f t="shared" si="42"/>
        <v>1368372.5724811489</v>
      </c>
      <c r="J348" s="26">
        <f>SUM($H$18:$H348)</f>
        <v>803472.39526062016</v>
      </c>
    </row>
    <row r="349" spans="1:10" x14ac:dyDescent="0.25">
      <c r="A349" s="20">
        <f t="shared" si="43"/>
        <v>332</v>
      </c>
      <c r="B349" s="21">
        <f t="shared" si="40"/>
        <v>44295</v>
      </c>
      <c r="C349" s="26">
        <f t="shared" si="44"/>
        <v>1368372.5724811489</v>
      </c>
      <c r="D349" s="26">
        <f t="shared" si="47"/>
        <v>7976.1323951041322</v>
      </c>
      <c r="E349" s="27"/>
      <c r="F349" s="26">
        <f t="shared" si="41"/>
        <v>7976.1323951041322</v>
      </c>
      <c r="G349" s="26">
        <f t="shared" si="45"/>
        <v>6557.7615940130945</v>
      </c>
      <c r="H349" s="26">
        <f t="shared" si="46"/>
        <v>1418.3708010910373</v>
      </c>
      <c r="I349" s="26">
        <f t="shared" si="42"/>
        <v>1361814.8108871358</v>
      </c>
      <c r="J349" s="26">
        <f>SUM($H$18:$H349)</f>
        <v>804890.76606171124</v>
      </c>
    </row>
    <row r="350" spans="1:10" x14ac:dyDescent="0.25">
      <c r="A350" s="20">
        <f t="shared" si="43"/>
        <v>333</v>
      </c>
      <c r="B350" s="21">
        <f t="shared" si="40"/>
        <v>44295</v>
      </c>
      <c r="C350" s="26">
        <f t="shared" si="44"/>
        <v>1361814.8108871358</v>
      </c>
      <c r="D350" s="26">
        <f t="shared" si="47"/>
        <v>7976.1323951041322</v>
      </c>
      <c r="E350" s="27"/>
      <c r="F350" s="26">
        <f t="shared" si="41"/>
        <v>7976.1323951041322</v>
      </c>
      <c r="G350" s="26">
        <f t="shared" si="45"/>
        <v>6564.5589661268896</v>
      </c>
      <c r="H350" s="26">
        <f t="shared" si="46"/>
        <v>1411.5734289772429</v>
      </c>
      <c r="I350" s="26">
        <f t="shared" si="42"/>
        <v>1355250.2519210088</v>
      </c>
      <c r="J350" s="26">
        <f>SUM($H$18:$H350)</f>
        <v>806302.33949068852</v>
      </c>
    </row>
    <row r="351" spans="1:10" x14ac:dyDescent="0.25">
      <c r="A351" s="20">
        <f t="shared" si="43"/>
        <v>334</v>
      </c>
      <c r="B351" s="21">
        <f t="shared" si="40"/>
        <v>44325</v>
      </c>
      <c r="C351" s="26">
        <f t="shared" si="44"/>
        <v>1355250.2519210088</v>
      </c>
      <c r="D351" s="26">
        <f t="shared" si="47"/>
        <v>7976.1323951041322</v>
      </c>
      <c r="E351" s="27"/>
      <c r="F351" s="26">
        <f t="shared" si="41"/>
        <v>7976.1323951041322</v>
      </c>
      <c r="G351" s="26">
        <f t="shared" si="45"/>
        <v>6571.363383978317</v>
      </c>
      <c r="H351" s="26">
        <f t="shared" si="46"/>
        <v>1404.769011125815</v>
      </c>
      <c r="I351" s="26">
        <f t="shared" si="42"/>
        <v>1348678.8885370304</v>
      </c>
      <c r="J351" s="26">
        <f>SUM($H$18:$H351)</f>
        <v>807707.10850181431</v>
      </c>
    </row>
    <row r="352" spans="1:10" x14ac:dyDescent="0.25">
      <c r="A352" s="20">
        <f t="shared" si="43"/>
        <v>335</v>
      </c>
      <c r="B352" s="21">
        <f t="shared" si="40"/>
        <v>44325</v>
      </c>
      <c r="C352" s="26">
        <f t="shared" si="44"/>
        <v>1348678.8885370304</v>
      </c>
      <c r="D352" s="26">
        <f t="shared" si="47"/>
        <v>7976.1323951041322</v>
      </c>
      <c r="E352" s="27"/>
      <c r="F352" s="26">
        <f t="shared" si="41"/>
        <v>7976.1323951041322</v>
      </c>
      <c r="G352" s="26">
        <f t="shared" si="45"/>
        <v>6578.1748548705564</v>
      </c>
      <c r="H352" s="26">
        <f t="shared" si="46"/>
        <v>1397.9575402335759</v>
      </c>
      <c r="I352" s="26">
        <f t="shared" si="42"/>
        <v>1342100.7136821598</v>
      </c>
      <c r="J352" s="26">
        <f>SUM($H$18:$H352)</f>
        <v>809105.06604204793</v>
      </c>
    </row>
    <row r="353" spans="1:10" x14ac:dyDescent="0.25">
      <c r="A353" s="20">
        <f t="shared" si="43"/>
        <v>336</v>
      </c>
      <c r="B353" s="21">
        <f t="shared" si="40"/>
        <v>44325</v>
      </c>
      <c r="C353" s="26">
        <f t="shared" si="44"/>
        <v>1342100.7136821598</v>
      </c>
      <c r="D353" s="26">
        <f t="shared" si="47"/>
        <v>7976.1323951041322</v>
      </c>
      <c r="E353" s="27"/>
      <c r="F353" s="26">
        <f t="shared" si="41"/>
        <v>7976.1323951041322</v>
      </c>
      <c r="G353" s="26">
        <f t="shared" si="45"/>
        <v>6584.9933861143545</v>
      </c>
      <c r="H353" s="26">
        <f t="shared" si="46"/>
        <v>1391.1390089897773</v>
      </c>
      <c r="I353" s="26">
        <f t="shared" si="42"/>
        <v>1335515.7202960455</v>
      </c>
      <c r="J353" s="26">
        <f>SUM($H$18:$H353)</f>
        <v>810496.20505103772</v>
      </c>
    </row>
    <row r="354" spans="1:10" x14ac:dyDescent="0.25">
      <c r="A354" s="20">
        <f t="shared" si="43"/>
        <v>337</v>
      </c>
      <c r="B354" s="21">
        <f t="shared" si="40"/>
        <v>44325</v>
      </c>
      <c r="C354" s="26">
        <f t="shared" si="44"/>
        <v>1335515.7202960455</v>
      </c>
      <c r="D354" s="26">
        <f t="shared" si="47"/>
        <v>7976.1323951041322</v>
      </c>
      <c r="E354" s="27"/>
      <c r="F354" s="26">
        <f t="shared" si="41"/>
        <v>7976.1323951041322</v>
      </c>
      <c r="G354" s="26">
        <f t="shared" si="45"/>
        <v>6591.8189850280387</v>
      </c>
      <c r="H354" s="26">
        <f t="shared" si="46"/>
        <v>1384.3134100760933</v>
      </c>
      <c r="I354" s="26">
        <f t="shared" si="42"/>
        <v>1328923.9013110176</v>
      </c>
      <c r="J354" s="26">
        <f>SUM($H$18:$H354)</f>
        <v>811880.5184611138</v>
      </c>
    </row>
    <row r="355" spans="1:10" x14ac:dyDescent="0.25">
      <c r="A355" s="20">
        <f t="shared" si="43"/>
        <v>338</v>
      </c>
      <c r="B355" s="21">
        <f t="shared" si="40"/>
        <v>44356</v>
      </c>
      <c r="C355" s="26">
        <f t="shared" si="44"/>
        <v>1328923.9013110176</v>
      </c>
      <c r="D355" s="26">
        <f t="shared" si="47"/>
        <v>7976.1323951041322</v>
      </c>
      <c r="E355" s="27"/>
      <c r="F355" s="26">
        <f t="shared" si="41"/>
        <v>7976.1323951041322</v>
      </c>
      <c r="G355" s="26">
        <f t="shared" si="45"/>
        <v>6598.6516589375196</v>
      </c>
      <c r="H355" s="26">
        <f t="shared" si="46"/>
        <v>1377.4807361666126</v>
      </c>
      <c r="I355" s="26">
        <f t="shared" si="42"/>
        <v>1322325.24965208</v>
      </c>
      <c r="J355" s="26">
        <f>SUM($H$18:$H355)</f>
        <v>813257.99919728038</v>
      </c>
    </row>
    <row r="356" spans="1:10" x14ac:dyDescent="0.25">
      <c r="A356" s="20">
        <f t="shared" si="43"/>
        <v>339</v>
      </c>
      <c r="B356" s="21">
        <f t="shared" si="40"/>
        <v>44356</v>
      </c>
      <c r="C356" s="26">
        <f t="shared" si="44"/>
        <v>1322325.24965208</v>
      </c>
      <c r="D356" s="26">
        <f t="shared" si="47"/>
        <v>7976.1323951041322</v>
      </c>
      <c r="E356" s="27"/>
      <c r="F356" s="26">
        <f t="shared" si="41"/>
        <v>7976.1323951041322</v>
      </c>
      <c r="G356" s="26">
        <f t="shared" si="45"/>
        <v>6605.4914151763032</v>
      </c>
      <c r="H356" s="26">
        <f t="shared" si="46"/>
        <v>1370.640979927829</v>
      </c>
      <c r="I356" s="26">
        <f t="shared" si="42"/>
        <v>1315719.7582369037</v>
      </c>
      <c r="J356" s="26">
        <f>SUM($H$18:$H356)</f>
        <v>814628.64017720823</v>
      </c>
    </row>
    <row r="357" spans="1:10" x14ac:dyDescent="0.25">
      <c r="A357" s="20">
        <f t="shared" si="43"/>
        <v>340</v>
      </c>
      <c r="B357" s="21">
        <f t="shared" si="40"/>
        <v>44356</v>
      </c>
      <c r="C357" s="26">
        <f t="shared" si="44"/>
        <v>1315719.7582369037</v>
      </c>
      <c r="D357" s="26">
        <f t="shared" si="47"/>
        <v>7976.1323951041322</v>
      </c>
      <c r="E357" s="27"/>
      <c r="F357" s="26">
        <f t="shared" si="41"/>
        <v>7976.1323951041322</v>
      </c>
      <c r="G357" s="26">
        <f t="shared" si="45"/>
        <v>6612.3382610854951</v>
      </c>
      <c r="H357" s="26">
        <f t="shared" si="46"/>
        <v>1363.7941340186369</v>
      </c>
      <c r="I357" s="26">
        <f t="shared" si="42"/>
        <v>1309107.4199758181</v>
      </c>
      <c r="J357" s="26">
        <f>SUM($H$18:$H357)</f>
        <v>815992.43431122683</v>
      </c>
    </row>
    <row r="358" spans="1:10" x14ac:dyDescent="0.25">
      <c r="A358" s="20">
        <f t="shared" si="43"/>
        <v>341</v>
      </c>
      <c r="B358" s="21">
        <f t="shared" si="40"/>
        <v>44356</v>
      </c>
      <c r="C358" s="26">
        <f t="shared" si="44"/>
        <v>1309107.4199758181</v>
      </c>
      <c r="D358" s="26">
        <f t="shared" si="47"/>
        <v>7976.1323951041322</v>
      </c>
      <c r="E358" s="27"/>
      <c r="F358" s="26">
        <f t="shared" si="41"/>
        <v>7976.1323951041322</v>
      </c>
      <c r="G358" s="26">
        <f t="shared" si="45"/>
        <v>6619.1922040138124</v>
      </c>
      <c r="H358" s="26">
        <f t="shared" si="46"/>
        <v>1356.9401910903193</v>
      </c>
      <c r="I358" s="26">
        <f t="shared" si="42"/>
        <v>1302488.2277718044</v>
      </c>
      <c r="J358" s="26">
        <f>SUM($H$18:$H358)</f>
        <v>817349.37450231717</v>
      </c>
    </row>
    <row r="359" spans="1:10" x14ac:dyDescent="0.25">
      <c r="A359" s="20">
        <f t="shared" si="43"/>
        <v>342</v>
      </c>
      <c r="B359" s="21">
        <f t="shared" si="40"/>
        <v>44356</v>
      </c>
      <c r="C359" s="26">
        <f t="shared" si="44"/>
        <v>1302488.2277718044</v>
      </c>
      <c r="D359" s="26">
        <f t="shared" si="47"/>
        <v>7976.1323951041322</v>
      </c>
      <c r="E359" s="27"/>
      <c r="F359" s="26">
        <f t="shared" si="41"/>
        <v>7976.1323951041322</v>
      </c>
      <c r="G359" s="26">
        <f t="shared" si="45"/>
        <v>6626.0532513175885</v>
      </c>
      <c r="H359" s="26">
        <f t="shared" si="46"/>
        <v>1350.0791437865435</v>
      </c>
      <c r="I359" s="26">
        <f t="shared" si="42"/>
        <v>1295862.1745204867</v>
      </c>
      <c r="J359" s="26">
        <f>SUM($H$18:$H359)</f>
        <v>818699.45364610374</v>
      </c>
    </row>
    <row r="360" spans="1:10" x14ac:dyDescent="0.25">
      <c r="A360" s="20">
        <f t="shared" si="43"/>
        <v>343</v>
      </c>
      <c r="B360" s="21">
        <f t="shared" si="40"/>
        <v>44386</v>
      </c>
      <c r="C360" s="26">
        <f t="shared" si="44"/>
        <v>1295862.1745204867</v>
      </c>
      <c r="D360" s="26">
        <f t="shared" si="47"/>
        <v>7976.1323951041322</v>
      </c>
      <c r="E360" s="27"/>
      <c r="F360" s="26">
        <f t="shared" si="41"/>
        <v>7976.1323951041322</v>
      </c>
      <c r="G360" s="26">
        <f t="shared" si="45"/>
        <v>6632.921410360781</v>
      </c>
      <c r="H360" s="26">
        <f t="shared" si="46"/>
        <v>1343.2109847433508</v>
      </c>
      <c r="I360" s="26">
        <f t="shared" si="42"/>
        <v>1289229.2531101259</v>
      </c>
      <c r="J360" s="26">
        <f>SUM($H$18:$H360)</f>
        <v>820042.66463084705</v>
      </c>
    </row>
    <row r="361" spans="1:10" x14ac:dyDescent="0.25">
      <c r="A361" s="20">
        <f t="shared" si="43"/>
        <v>344</v>
      </c>
      <c r="B361" s="21">
        <f t="shared" si="40"/>
        <v>44386</v>
      </c>
      <c r="C361" s="26">
        <f t="shared" si="44"/>
        <v>1289229.2531101259</v>
      </c>
      <c r="D361" s="26">
        <f t="shared" si="47"/>
        <v>7976.1323951041322</v>
      </c>
      <c r="E361" s="27"/>
      <c r="F361" s="26">
        <f t="shared" si="41"/>
        <v>7976.1323951041322</v>
      </c>
      <c r="G361" s="26">
        <f t="shared" si="45"/>
        <v>6639.7966885149817</v>
      </c>
      <c r="H361" s="26">
        <f t="shared" si="46"/>
        <v>1336.33570658915</v>
      </c>
      <c r="I361" s="26">
        <f t="shared" si="42"/>
        <v>1282589.4564216109</v>
      </c>
      <c r="J361" s="26">
        <f>SUM($H$18:$H361)</f>
        <v>821379.00033743621</v>
      </c>
    </row>
    <row r="362" spans="1:10" x14ac:dyDescent="0.25">
      <c r="A362" s="20">
        <f t="shared" si="43"/>
        <v>345</v>
      </c>
      <c r="B362" s="21">
        <f t="shared" si="40"/>
        <v>44386</v>
      </c>
      <c r="C362" s="26">
        <f t="shared" si="44"/>
        <v>1282589.4564216109</v>
      </c>
      <c r="D362" s="26">
        <f t="shared" si="47"/>
        <v>7976.1323951041322</v>
      </c>
      <c r="E362" s="27"/>
      <c r="F362" s="26">
        <f t="shared" si="41"/>
        <v>7976.1323951041322</v>
      </c>
      <c r="G362" s="26">
        <f t="shared" si="45"/>
        <v>6646.6790931594242</v>
      </c>
      <c r="H362" s="26">
        <f t="shared" si="46"/>
        <v>1329.4533019447083</v>
      </c>
      <c r="I362" s="26">
        <f t="shared" si="42"/>
        <v>1275942.7773284514</v>
      </c>
      <c r="J362" s="26">
        <f>SUM($H$18:$H362)</f>
        <v>822708.45363938087</v>
      </c>
    </row>
    <row r="363" spans="1:10" x14ac:dyDescent="0.25">
      <c r="A363" s="20">
        <f t="shared" si="43"/>
        <v>346</v>
      </c>
      <c r="B363" s="21">
        <f t="shared" si="40"/>
        <v>44386</v>
      </c>
      <c r="C363" s="26">
        <f t="shared" si="44"/>
        <v>1275942.7773284514</v>
      </c>
      <c r="D363" s="26">
        <f t="shared" si="47"/>
        <v>7976.1323951041322</v>
      </c>
      <c r="E363" s="27"/>
      <c r="F363" s="26">
        <f t="shared" si="41"/>
        <v>7976.1323951041322</v>
      </c>
      <c r="G363" s="26">
        <f t="shared" si="45"/>
        <v>6653.568631680987</v>
      </c>
      <c r="H363" s="26">
        <f t="shared" si="46"/>
        <v>1322.563763423145</v>
      </c>
      <c r="I363" s="26">
        <f t="shared" si="42"/>
        <v>1269289.2086967705</v>
      </c>
      <c r="J363" s="26">
        <f>SUM($H$18:$H363)</f>
        <v>824031.01740280399</v>
      </c>
    </row>
    <row r="364" spans="1:10" x14ac:dyDescent="0.25">
      <c r="A364" s="20">
        <f t="shared" si="43"/>
        <v>347</v>
      </c>
      <c r="B364" s="21">
        <f t="shared" si="40"/>
        <v>44417</v>
      </c>
      <c r="C364" s="26">
        <f t="shared" si="44"/>
        <v>1269289.2086967705</v>
      </c>
      <c r="D364" s="26">
        <f t="shared" si="47"/>
        <v>7976.1323951041322</v>
      </c>
      <c r="E364" s="27"/>
      <c r="F364" s="26">
        <f t="shared" si="41"/>
        <v>7976.1323951041322</v>
      </c>
      <c r="G364" s="26">
        <f t="shared" si="45"/>
        <v>6660.4653114742105</v>
      </c>
      <c r="H364" s="26">
        <f t="shared" si="46"/>
        <v>1315.667083629922</v>
      </c>
      <c r="I364" s="26">
        <f t="shared" si="42"/>
        <v>1262628.7433852963</v>
      </c>
      <c r="J364" s="26">
        <f>SUM($H$18:$H364)</f>
        <v>825346.68448643386</v>
      </c>
    </row>
    <row r="365" spans="1:10" x14ac:dyDescent="0.25">
      <c r="A365" s="20">
        <f t="shared" si="43"/>
        <v>348</v>
      </c>
      <c r="B365" s="21">
        <f t="shared" si="40"/>
        <v>44417</v>
      </c>
      <c r="C365" s="26">
        <f t="shared" si="44"/>
        <v>1262628.7433852963</v>
      </c>
      <c r="D365" s="26">
        <f t="shared" si="47"/>
        <v>7976.1323951041322</v>
      </c>
      <c r="E365" s="27"/>
      <c r="F365" s="26">
        <f t="shared" si="41"/>
        <v>7976.1323951041322</v>
      </c>
      <c r="G365" s="26">
        <f t="shared" si="45"/>
        <v>6667.3691399412965</v>
      </c>
      <c r="H365" s="26">
        <f t="shared" si="46"/>
        <v>1308.7632551628362</v>
      </c>
      <c r="I365" s="26">
        <f t="shared" si="42"/>
        <v>1255961.3742453549</v>
      </c>
      <c r="J365" s="26">
        <f>SUM($H$18:$H365)</f>
        <v>826655.44774159673</v>
      </c>
    </row>
    <row r="366" spans="1:10" x14ac:dyDescent="0.25">
      <c r="A366" s="20">
        <f t="shared" si="43"/>
        <v>349</v>
      </c>
      <c r="B366" s="21">
        <f t="shared" si="40"/>
        <v>44417</v>
      </c>
      <c r="C366" s="26">
        <f t="shared" si="44"/>
        <v>1255961.3742453549</v>
      </c>
      <c r="D366" s="26">
        <f t="shared" si="47"/>
        <v>7976.1323951041322</v>
      </c>
      <c r="E366" s="27"/>
      <c r="F366" s="26">
        <f t="shared" si="41"/>
        <v>7976.1323951041322</v>
      </c>
      <c r="G366" s="26">
        <f t="shared" si="45"/>
        <v>6674.2801244921202</v>
      </c>
      <c r="H366" s="26">
        <f t="shared" si="46"/>
        <v>1301.852270612012</v>
      </c>
      <c r="I366" s="26">
        <f t="shared" si="42"/>
        <v>1249287.0941208629</v>
      </c>
      <c r="J366" s="26">
        <f>SUM($H$18:$H366)</f>
        <v>827957.30001220875</v>
      </c>
    </row>
    <row r="367" spans="1:10" x14ac:dyDescent="0.25">
      <c r="A367" s="20">
        <f t="shared" si="43"/>
        <v>350</v>
      </c>
      <c r="B367" s="21">
        <f t="shared" si="40"/>
        <v>44417</v>
      </c>
      <c r="C367" s="26">
        <f t="shared" si="44"/>
        <v>1249287.0941208629</v>
      </c>
      <c r="D367" s="26">
        <f t="shared" si="47"/>
        <v>7976.1323951041322</v>
      </c>
      <c r="E367" s="27"/>
      <c r="F367" s="26">
        <f t="shared" si="41"/>
        <v>7976.1323951041322</v>
      </c>
      <c r="G367" s="26">
        <f t="shared" si="45"/>
        <v>6681.1982725442376</v>
      </c>
      <c r="H367" s="26">
        <f t="shared" si="46"/>
        <v>1294.9341225598946</v>
      </c>
      <c r="I367" s="26">
        <f t="shared" si="42"/>
        <v>1242605.8958483187</v>
      </c>
      <c r="J367" s="26">
        <f>SUM($H$18:$H367)</f>
        <v>829252.2341347686</v>
      </c>
    </row>
    <row r="368" spans="1:10" x14ac:dyDescent="0.25">
      <c r="A368" s="20">
        <f t="shared" si="43"/>
        <v>351</v>
      </c>
      <c r="B368" s="21">
        <f t="shared" si="40"/>
        <v>44448</v>
      </c>
      <c r="C368" s="26">
        <f t="shared" si="44"/>
        <v>1242605.8958483187</v>
      </c>
      <c r="D368" s="26">
        <f t="shared" si="47"/>
        <v>7976.1323951041322</v>
      </c>
      <c r="E368" s="27"/>
      <c r="F368" s="26">
        <f t="shared" si="41"/>
        <v>7976.1323951041322</v>
      </c>
      <c r="G368" s="26">
        <f t="shared" si="45"/>
        <v>6688.1235915228935</v>
      </c>
      <c r="H368" s="26">
        <f t="shared" si="46"/>
        <v>1288.0088035812382</v>
      </c>
      <c r="I368" s="26">
        <f t="shared" si="42"/>
        <v>1235917.7722567958</v>
      </c>
      <c r="J368" s="26">
        <f>SUM($H$18:$H368)</f>
        <v>830540.24293834984</v>
      </c>
    </row>
    <row r="369" spans="1:10" x14ac:dyDescent="0.25">
      <c r="A369" s="20">
        <f t="shared" si="43"/>
        <v>352</v>
      </c>
      <c r="B369" s="21">
        <f t="shared" si="40"/>
        <v>44448</v>
      </c>
      <c r="C369" s="26">
        <f t="shared" si="44"/>
        <v>1235917.7722567958</v>
      </c>
      <c r="D369" s="26">
        <f t="shared" si="47"/>
        <v>7976.1323951041322</v>
      </c>
      <c r="E369" s="27"/>
      <c r="F369" s="26">
        <f t="shared" si="41"/>
        <v>7976.1323951041322</v>
      </c>
      <c r="G369" s="26">
        <f t="shared" si="45"/>
        <v>6695.0560888610307</v>
      </c>
      <c r="H369" s="26">
        <f t="shared" si="46"/>
        <v>1281.076306243102</v>
      </c>
      <c r="I369" s="26">
        <f t="shared" si="42"/>
        <v>1229222.7161679347</v>
      </c>
      <c r="J369" s="26">
        <f>SUM($H$18:$H369)</f>
        <v>831821.31924459292</v>
      </c>
    </row>
    <row r="370" spans="1:10" x14ac:dyDescent="0.25">
      <c r="A370" s="20">
        <f t="shared" si="43"/>
        <v>353</v>
      </c>
      <c r="B370" s="21">
        <f t="shared" si="40"/>
        <v>44448</v>
      </c>
      <c r="C370" s="26">
        <f t="shared" si="44"/>
        <v>1229222.7161679347</v>
      </c>
      <c r="D370" s="26">
        <f t="shared" si="47"/>
        <v>7976.1323951041322</v>
      </c>
      <c r="E370" s="27"/>
      <c r="F370" s="26">
        <f t="shared" si="41"/>
        <v>7976.1323951041322</v>
      </c>
      <c r="G370" s="26">
        <f t="shared" si="45"/>
        <v>6701.9957719992926</v>
      </c>
      <c r="H370" s="26">
        <f t="shared" si="46"/>
        <v>1274.1366231048401</v>
      </c>
      <c r="I370" s="26">
        <f t="shared" si="42"/>
        <v>1222520.7203959355</v>
      </c>
      <c r="J370" s="26">
        <f>SUM($H$18:$H370)</f>
        <v>833095.45586769772</v>
      </c>
    </row>
    <row r="371" spans="1:10" x14ac:dyDescent="0.25">
      <c r="A371" s="20">
        <f t="shared" si="43"/>
        <v>354</v>
      </c>
      <c r="B371" s="21">
        <f t="shared" si="40"/>
        <v>44448</v>
      </c>
      <c r="C371" s="26">
        <f t="shared" si="44"/>
        <v>1222520.7203959355</v>
      </c>
      <c r="D371" s="26">
        <f t="shared" si="47"/>
        <v>7976.1323951041322</v>
      </c>
      <c r="E371" s="27"/>
      <c r="F371" s="26">
        <f t="shared" si="41"/>
        <v>7976.1323951041322</v>
      </c>
      <c r="G371" s="26">
        <f t="shared" si="45"/>
        <v>6708.942648386037</v>
      </c>
      <c r="H371" s="26">
        <f t="shared" si="46"/>
        <v>1267.1897467180947</v>
      </c>
      <c r="I371" s="26">
        <f t="shared" si="42"/>
        <v>1215811.7777475493</v>
      </c>
      <c r="J371" s="26">
        <f>SUM($H$18:$H371)</f>
        <v>834362.64561441576</v>
      </c>
    </row>
    <row r="372" spans="1:10" x14ac:dyDescent="0.25">
      <c r="A372" s="20">
        <f t="shared" si="43"/>
        <v>355</v>
      </c>
      <c r="B372" s="21">
        <f t="shared" si="40"/>
        <v>44448</v>
      </c>
      <c r="C372" s="26">
        <f t="shared" si="44"/>
        <v>1215811.7777475493</v>
      </c>
      <c r="D372" s="26">
        <f t="shared" si="47"/>
        <v>7976.1323951041322</v>
      </c>
      <c r="E372" s="27"/>
      <c r="F372" s="26">
        <f t="shared" si="41"/>
        <v>7976.1323951041322</v>
      </c>
      <c r="G372" s="26">
        <f t="shared" si="45"/>
        <v>6715.8967254773452</v>
      </c>
      <c r="H372" s="26">
        <f t="shared" si="46"/>
        <v>1260.2356696267868</v>
      </c>
      <c r="I372" s="26">
        <f t="shared" si="42"/>
        <v>1209095.8810220719</v>
      </c>
      <c r="J372" s="26">
        <f>SUM($H$18:$H372)</f>
        <v>835622.88128404249</v>
      </c>
    </row>
    <row r="373" spans="1:10" x14ac:dyDescent="0.25">
      <c r="A373" s="20">
        <f t="shared" si="43"/>
        <v>356</v>
      </c>
      <c r="B373" s="21">
        <f t="shared" si="40"/>
        <v>44478</v>
      </c>
      <c r="C373" s="26">
        <f t="shared" si="44"/>
        <v>1209095.8810220719</v>
      </c>
      <c r="D373" s="26">
        <f t="shared" si="47"/>
        <v>7976.1323951041322</v>
      </c>
      <c r="E373" s="27"/>
      <c r="F373" s="26">
        <f t="shared" si="41"/>
        <v>7976.1323951041322</v>
      </c>
      <c r="G373" s="26">
        <f t="shared" si="45"/>
        <v>6722.8580107370235</v>
      </c>
      <c r="H373" s="26">
        <f t="shared" si="46"/>
        <v>1253.2743843671092</v>
      </c>
      <c r="I373" s="26">
        <f t="shared" si="42"/>
        <v>1202373.0230113349</v>
      </c>
      <c r="J373" s="26">
        <f>SUM($H$18:$H373)</f>
        <v>836876.15566840966</v>
      </c>
    </row>
    <row r="374" spans="1:10" x14ac:dyDescent="0.25">
      <c r="A374" s="20">
        <f t="shared" si="43"/>
        <v>357</v>
      </c>
      <c r="B374" s="21">
        <f t="shared" si="40"/>
        <v>44478</v>
      </c>
      <c r="C374" s="26">
        <f t="shared" si="44"/>
        <v>1202373.0230113349</v>
      </c>
      <c r="D374" s="26">
        <f t="shared" si="47"/>
        <v>7976.1323951041322</v>
      </c>
      <c r="E374" s="27"/>
      <c r="F374" s="26">
        <f t="shared" si="41"/>
        <v>7976.1323951041322</v>
      </c>
      <c r="G374" s="26">
        <f t="shared" si="45"/>
        <v>6729.8265116366138</v>
      </c>
      <c r="H374" s="26">
        <f t="shared" si="46"/>
        <v>1246.3058834675185</v>
      </c>
      <c r="I374" s="26">
        <f t="shared" si="42"/>
        <v>1195643.1964996983</v>
      </c>
      <c r="J374" s="26">
        <f>SUM($H$18:$H374)</f>
        <v>838122.4615518772</v>
      </c>
    </row>
    <row r="375" spans="1:10" x14ac:dyDescent="0.25">
      <c r="A375" s="20">
        <f t="shared" si="43"/>
        <v>358</v>
      </c>
      <c r="B375" s="21">
        <f t="shared" si="40"/>
        <v>44478</v>
      </c>
      <c r="C375" s="26">
        <f t="shared" si="44"/>
        <v>1195643.1964996983</v>
      </c>
      <c r="D375" s="26">
        <f t="shared" si="47"/>
        <v>7976.1323951041322</v>
      </c>
      <c r="E375" s="27"/>
      <c r="F375" s="26">
        <f t="shared" si="41"/>
        <v>7976.1323951041322</v>
      </c>
      <c r="G375" s="26">
        <f t="shared" si="45"/>
        <v>6736.8022356554065</v>
      </c>
      <c r="H375" s="26">
        <f t="shared" si="46"/>
        <v>1239.3301594487259</v>
      </c>
      <c r="I375" s="26">
        <f t="shared" si="42"/>
        <v>1188906.3942640428</v>
      </c>
      <c r="J375" s="26">
        <f>SUM($H$18:$H375)</f>
        <v>839361.79171132587</v>
      </c>
    </row>
    <row r="376" spans="1:10" x14ac:dyDescent="0.25">
      <c r="A376" s="20">
        <f t="shared" si="43"/>
        <v>359</v>
      </c>
      <c r="B376" s="21">
        <f t="shared" si="40"/>
        <v>44478</v>
      </c>
      <c r="C376" s="26">
        <f t="shared" si="44"/>
        <v>1188906.3942640428</v>
      </c>
      <c r="D376" s="26">
        <f t="shared" si="47"/>
        <v>7976.1323951041322</v>
      </c>
      <c r="E376" s="27"/>
      <c r="F376" s="26">
        <f t="shared" si="41"/>
        <v>7976.1323951041322</v>
      </c>
      <c r="G376" s="26">
        <f t="shared" si="45"/>
        <v>6743.7851902804414</v>
      </c>
      <c r="H376" s="26">
        <f t="shared" si="46"/>
        <v>1232.3472048236906</v>
      </c>
      <c r="I376" s="26">
        <f t="shared" si="42"/>
        <v>1182162.6090737623</v>
      </c>
      <c r="J376" s="26">
        <f>SUM($H$18:$H376)</f>
        <v>840594.13891614962</v>
      </c>
    </row>
    <row r="377" spans="1:10" x14ac:dyDescent="0.25">
      <c r="A377" s="20">
        <f t="shared" si="43"/>
        <v>360</v>
      </c>
      <c r="B377" s="21">
        <f t="shared" si="40"/>
        <v>44509</v>
      </c>
      <c r="C377" s="26">
        <f t="shared" ref="C377:C440" si="48">IF(Pay_Num&lt;&gt;"",I376,"")</f>
        <v>1182162.6090737623</v>
      </c>
      <c r="D377" s="26">
        <f t="shared" si="47"/>
        <v>7976.1323951041322</v>
      </c>
      <c r="E377" s="27"/>
      <c r="F377" s="26">
        <f t="shared" si="41"/>
        <v>7976.1323951041322</v>
      </c>
      <c r="G377" s="26">
        <f t="shared" si="45"/>
        <v>6750.7753830065212</v>
      </c>
      <c r="H377" s="26">
        <f t="shared" si="46"/>
        <v>1225.3570120976115</v>
      </c>
      <c r="I377" s="26">
        <f t="shared" si="42"/>
        <v>1175411.8336907558</v>
      </c>
      <c r="J377" s="26">
        <f>SUM($H$18:$H377)</f>
        <v>841819.49592824723</v>
      </c>
    </row>
    <row r="378" spans="1:10" x14ac:dyDescent="0.25">
      <c r="A378" s="20">
        <f t="shared" si="43"/>
        <v>361</v>
      </c>
      <c r="B378" s="21">
        <f t="shared" si="40"/>
        <v>44509</v>
      </c>
      <c r="C378" s="26">
        <f t="shared" si="48"/>
        <v>1175411.8336907558</v>
      </c>
      <c r="D378" s="26">
        <f t="shared" si="47"/>
        <v>7976.1323951041322</v>
      </c>
      <c r="E378" s="27"/>
      <c r="F378" s="26">
        <f t="shared" si="41"/>
        <v>7976.1323951041322</v>
      </c>
      <c r="G378" s="26">
        <f t="shared" si="45"/>
        <v>6757.7728213362143</v>
      </c>
      <c r="H378" s="26">
        <f t="shared" si="46"/>
        <v>1218.3595737679179</v>
      </c>
      <c r="I378" s="26">
        <f t="shared" si="42"/>
        <v>1168654.0608694195</v>
      </c>
      <c r="J378" s="26">
        <f>SUM($H$18:$H378)</f>
        <v>843037.8555020151</v>
      </c>
    </row>
    <row r="379" spans="1:10" x14ac:dyDescent="0.25">
      <c r="A379" s="20">
        <f t="shared" si="43"/>
        <v>362</v>
      </c>
      <c r="B379" s="21">
        <f t="shared" si="40"/>
        <v>44509</v>
      </c>
      <c r="C379" s="26">
        <f t="shared" si="48"/>
        <v>1168654.0608694195</v>
      </c>
      <c r="D379" s="26">
        <f t="shared" si="47"/>
        <v>7976.1323951041322</v>
      </c>
      <c r="E379" s="27"/>
      <c r="F379" s="26">
        <f t="shared" si="41"/>
        <v>7976.1323951041322</v>
      </c>
      <c r="G379" s="26">
        <f t="shared" si="45"/>
        <v>6764.7775127798686</v>
      </c>
      <c r="H379" s="26">
        <f t="shared" si="46"/>
        <v>1211.3548823242638</v>
      </c>
      <c r="I379" s="26">
        <f t="shared" si="42"/>
        <v>1161889.2833566396</v>
      </c>
      <c r="J379" s="26">
        <f>SUM($H$18:$H379)</f>
        <v>844249.21038433933</v>
      </c>
    </row>
    <row r="380" spans="1:10" x14ac:dyDescent="0.25">
      <c r="A380" s="20">
        <f t="shared" si="43"/>
        <v>363</v>
      </c>
      <c r="B380" s="21">
        <f t="shared" si="40"/>
        <v>44509</v>
      </c>
      <c r="C380" s="26">
        <f t="shared" si="48"/>
        <v>1161889.2833566396</v>
      </c>
      <c r="D380" s="26">
        <f t="shared" si="47"/>
        <v>7976.1323951041322</v>
      </c>
      <c r="E380" s="27"/>
      <c r="F380" s="26">
        <f t="shared" si="41"/>
        <v>7976.1323951041322</v>
      </c>
      <c r="G380" s="26">
        <f t="shared" si="45"/>
        <v>6771.7894648556157</v>
      </c>
      <c r="H380" s="26">
        <f t="shared" si="46"/>
        <v>1204.342930248517</v>
      </c>
      <c r="I380" s="26">
        <f t="shared" si="42"/>
        <v>1155117.493891784</v>
      </c>
      <c r="J380" s="26">
        <f>SUM($H$18:$H380)</f>
        <v>845453.5533145878</v>
      </c>
    </row>
    <row r="381" spans="1:10" x14ac:dyDescent="0.25">
      <c r="A381" s="20">
        <f t="shared" si="43"/>
        <v>364</v>
      </c>
      <c r="B381" s="21">
        <f t="shared" si="40"/>
        <v>44539</v>
      </c>
      <c r="C381" s="26">
        <f t="shared" si="48"/>
        <v>1155117.493891784</v>
      </c>
      <c r="D381" s="26">
        <f t="shared" si="47"/>
        <v>7976.1323951041322</v>
      </c>
      <c r="E381" s="27"/>
      <c r="F381" s="26">
        <f t="shared" si="41"/>
        <v>7976.1323951041322</v>
      </c>
      <c r="G381" s="26">
        <f t="shared" si="45"/>
        <v>6778.8086850893797</v>
      </c>
      <c r="H381" s="26">
        <f t="shared" si="46"/>
        <v>1197.323710014753</v>
      </c>
      <c r="I381" s="26">
        <f t="shared" si="42"/>
        <v>1148338.6852066945</v>
      </c>
      <c r="J381" s="26">
        <f>SUM($H$18:$H381)</f>
        <v>846650.87702460261</v>
      </c>
    </row>
    <row r="382" spans="1:10" x14ac:dyDescent="0.25">
      <c r="A382" s="20">
        <f t="shared" si="43"/>
        <v>365</v>
      </c>
      <c r="B382" s="21">
        <f t="shared" si="40"/>
        <v>44539</v>
      </c>
      <c r="C382" s="26">
        <f t="shared" si="48"/>
        <v>1148338.6852066945</v>
      </c>
      <c r="D382" s="26">
        <f t="shared" si="47"/>
        <v>7976.1323951041322</v>
      </c>
      <c r="E382" s="27"/>
      <c r="F382" s="26">
        <f t="shared" si="41"/>
        <v>7976.1323951041322</v>
      </c>
      <c r="G382" s="26">
        <f t="shared" si="45"/>
        <v>6785.8351810148852</v>
      </c>
      <c r="H382" s="26">
        <f t="shared" si="46"/>
        <v>1190.2972140892468</v>
      </c>
      <c r="I382" s="26">
        <f t="shared" si="42"/>
        <v>1141552.8500256797</v>
      </c>
      <c r="J382" s="26">
        <f>SUM($H$18:$H382)</f>
        <v>847841.1742386918</v>
      </c>
    </row>
    <row r="383" spans="1:10" x14ac:dyDescent="0.25">
      <c r="A383" s="20">
        <f t="shared" si="43"/>
        <v>366</v>
      </c>
      <c r="B383" s="21">
        <f t="shared" si="40"/>
        <v>44539</v>
      </c>
      <c r="C383" s="26">
        <f t="shared" si="48"/>
        <v>1141552.8500256797</v>
      </c>
      <c r="D383" s="26">
        <f t="shared" si="47"/>
        <v>7976.1323951041322</v>
      </c>
      <c r="E383" s="27"/>
      <c r="F383" s="26">
        <f t="shared" si="41"/>
        <v>7976.1323951041322</v>
      </c>
      <c r="G383" s="26">
        <f t="shared" si="45"/>
        <v>6792.8689601736678</v>
      </c>
      <c r="H383" s="26">
        <f t="shared" si="46"/>
        <v>1183.2634349304642</v>
      </c>
      <c r="I383" s="26">
        <f t="shared" si="42"/>
        <v>1134759.9810655061</v>
      </c>
      <c r="J383" s="26">
        <f>SUM($H$18:$H383)</f>
        <v>849024.43767362228</v>
      </c>
    </row>
    <row r="384" spans="1:10" x14ac:dyDescent="0.25">
      <c r="A384" s="20">
        <f t="shared" si="43"/>
        <v>367</v>
      </c>
      <c r="B384" s="21">
        <f t="shared" si="40"/>
        <v>44539</v>
      </c>
      <c r="C384" s="26">
        <f t="shared" si="48"/>
        <v>1134759.9810655061</v>
      </c>
      <c r="D384" s="26">
        <f t="shared" si="47"/>
        <v>7976.1323951041322</v>
      </c>
      <c r="E384" s="27"/>
      <c r="F384" s="26">
        <f t="shared" si="41"/>
        <v>7976.1323951041322</v>
      </c>
      <c r="G384" s="26">
        <f t="shared" si="45"/>
        <v>6799.9100301150793</v>
      </c>
      <c r="H384" s="26">
        <f t="shared" si="46"/>
        <v>1176.2223649890534</v>
      </c>
      <c r="I384" s="26">
        <f t="shared" si="42"/>
        <v>1127960.071035391</v>
      </c>
      <c r="J384" s="26">
        <f>SUM($H$18:$H384)</f>
        <v>850200.66003861139</v>
      </c>
    </row>
    <row r="385" spans="1:10" x14ac:dyDescent="0.25">
      <c r="A385" s="20">
        <f t="shared" si="43"/>
        <v>368</v>
      </c>
      <c r="B385" s="21">
        <f t="shared" si="40"/>
        <v>44539</v>
      </c>
      <c r="C385" s="26">
        <f t="shared" si="48"/>
        <v>1127960.071035391</v>
      </c>
      <c r="D385" s="26">
        <f t="shared" si="47"/>
        <v>7976.1323951041322</v>
      </c>
      <c r="E385" s="27"/>
      <c r="F385" s="26">
        <f t="shared" si="41"/>
        <v>7976.1323951041322</v>
      </c>
      <c r="G385" s="26">
        <f t="shared" si="45"/>
        <v>6806.9583983962948</v>
      </c>
      <c r="H385" s="26">
        <f t="shared" si="46"/>
        <v>1169.1739967078379</v>
      </c>
      <c r="I385" s="26">
        <f t="shared" si="42"/>
        <v>1121153.1126369946</v>
      </c>
      <c r="J385" s="26">
        <f>SUM($H$18:$H385)</f>
        <v>851369.83403531928</v>
      </c>
    </row>
    <row r="386" spans="1:10" x14ac:dyDescent="0.25">
      <c r="A386" s="20">
        <f t="shared" si="43"/>
        <v>369</v>
      </c>
      <c r="B386" s="21">
        <f t="shared" si="40"/>
        <v>44570</v>
      </c>
      <c r="C386" s="26">
        <f t="shared" si="48"/>
        <v>1121153.1126369946</v>
      </c>
      <c r="D386" s="26">
        <f t="shared" si="47"/>
        <v>7976.1323951041322</v>
      </c>
      <c r="E386" s="27"/>
      <c r="F386" s="26">
        <f t="shared" si="41"/>
        <v>7976.1323951041322</v>
      </c>
      <c r="G386" s="26">
        <f t="shared" si="45"/>
        <v>6814.0140725823239</v>
      </c>
      <c r="H386" s="26">
        <f t="shared" si="46"/>
        <v>1162.1183225218078</v>
      </c>
      <c r="I386" s="26">
        <f t="shared" si="42"/>
        <v>1114339.0985644122</v>
      </c>
      <c r="J386" s="26">
        <f>SUM($H$18:$H386)</f>
        <v>852531.95235784107</v>
      </c>
    </row>
    <row r="387" spans="1:10" x14ac:dyDescent="0.25">
      <c r="A387" s="20">
        <f t="shared" si="43"/>
        <v>370</v>
      </c>
      <c r="B387" s="21">
        <f t="shared" si="40"/>
        <v>44570</v>
      </c>
      <c r="C387" s="26">
        <f t="shared" si="48"/>
        <v>1114339.0985644122</v>
      </c>
      <c r="D387" s="26">
        <f t="shared" si="47"/>
        <v>7976.1323951041322</v>
      </c>
      <c r="E387" s="27"/>
      <c r="F387" s="26">
        <f t="shared" si="41"/>
        <v>7976.1323951041322</v>
      </c>
      <c r="G387" s="26">
        <f t="shared" si="45"/>
        <v>6821.0770602460198</v>
      </c>
      <c r="H387" s="26">
        <f t="shared" si="46"/>
        <v>1155.055334858112</v>
      </c>
      <c r="I387" s="26">
        <f t="shared" si="42"/>
        <v>1107518.0215041663</v>
      </c>
      <c r="J387" s="26">
        <f>SUM($H$18:$H387)</f>
        <v>853687.0076926992</v>
      </c>
    </row>
    <row r="388" spans="1:10" x14ac:dyDescent="0.25">
      <c r="A388" s="20">
        <f t="shared" si="43"/>
        <v>371</v>
      </c>
      <c r="B388" s="21">
        <f t="shared" si="40"/>
        <v>44570</v>
      </c>
      <c r="C388" s="26">
        <f t="shared" si="48"/>
        <v>1107518.0215041663</v>
      </c>
      <c r="D388" s="26">
        <f t="shared" si="47"/>
        <v>7976.1323951041322</v>
      </c>
      <c r="E388" s="27"/>
      <c r="F388" s="26">
        <f t="shared" si="41"/>
        <v>7976.1323951041322</v>
      </c>
      <c r="G388" s="26">
        <f t="shared" si="45"/>
        <v>6828.1473689680824</v>
      </c>
      <c r="H388" s="26">
        <f t="shared" si="46"/>
        <v>1147.9850261360493</v>
      </c>
      <c r="I388" s="26">
        <f t="shared" si="42"/>
        <v>1100689.8741351983</v>
      </c>
      <c r="J388" s="26">
        <f>SUM($H$18:$H388)</f>
        <v>854834.99271883524</v>
      </c>
    </row>
    <row r="389" spans="1:10" x14ac:dyDescent="0.25">
      <c r="A389" s="20">
        <f t="shared" si="43"/>
        <v>372</v>
      </c>
      <c r="B389" s="21">
        <f t="shared" si="40"/>
        <v>44570</v>
      </c>
      <c r="C389" s="26">
        <f t="shared" si="48"/>
        <v>1100689.8741351983</v>
      </c>
      <c r="D389" s="26">
        <f t="shared" si="47"/>
        <v>7976.1323951041322</v>
      </c>
      <c r="E389" s="27"/>
      <c r="F389" s="26">
        <f t="shared" si="41"/>
        <v>7976.1323951041322</v>
      </c>
      <c r="G389" s="26">
        <f t="shared" si="45"/>
        <v>6835.2250063370702</v>
      </c>
      <c r="H389" s="26">
        <f t="shared" si="46"/>
        <v>1140.9073887670615</v>
      </c>
      <c r="I389" s="26">
        <f t="shared" si="42"/>
        <v>1093854.6491288613</v>
      </c>
      <c r="J389" s="26">
        <f>SUM($H$18:$H389)</f>
        <v>855975.90010760236</v>
      </c>
    </row>
    <row r="390" spans="1:10" x14ac:dyDescent="0.25">
      <c r="A390" s="20">
        <f t="shared" si="43"/>
        <v>373</v>
      </c>
      <c r="B390" s="21">
        <f t="shared" si="40"/>
        <v>44601</v>
      </c>
      <c r="C390" s="26">
        <f t="shared" si="48"/>
        <v>1093854.6491288613</v>
      </c>
      <c r="D390" s="26">
        <f t="shared" si="47"/>
        <v>7976.1323951041322</v>
      </c>
      <c r="E390" s="27"/>
      <c r="F390" s="26">
        <f t="shared" si="41"/>
        <v>7976.1323951041322</v>
      </c>
      <c r="G390" s="26">
        <f t="shared" si="45"/>
        <v>6842.3099799494084</v>
      </c>
      <c r="H390" s="26">
        <f t="shared" si="46"/>
        <v>1133.8224151547236</v>
      </c>
      <c r="I390" s="26">
        <f t="shared" si="42"/>
        <v>1087012.3391489119</v>
      </c>
      <c r="J390" s="26">
        <f>SUM($H$18:$H390)</f>
        <v>857109.72252275713</v>
      </c>
    </row>
    <row r="391" spans="1:10" x14ac:dyDescent="0.25">
      <c r="A391" s="20">
        <f t="shared" si="43"/>
        <v>374</v>
      </c>
      <c r="B391" s="21">
        <f t="shared" si="40"/>
        <v>44601</v>
      </c>
      <c r="C391" s="26">
        <f t="shared" si="48"/>
        <v>1087012.3391489119</v>
      </c>
      <c r="D391" s="26">
        <f t="shared" si="47"/>
        <v>7976.1323951041322</v>
      </c>
      <c r="E391" s="27"/>
      <c r="F391" s="26">
        <f t="shared" si="41"/>
        <v>7976.1323951041322</v>
      </c>
      <c r="G391" s="26">
        <f t="shared" si="45"/>
        <v>6849.402297409395</v>
      </c>
      <c r="H391" s="26">
        <f t="shared" si="46"/>
        <v>1126.7300976947377</v>
      </c>
      <c r="I391" s="26">
        <f t="shared" si="42"/>
        <v>1080162.9368515024</v>
      </c>
      <c r="J391" s="26">
        <f>SUM($H$18:$H391)</f>
        <v>858236.45262045192</v>
      </c>
    </row>
    <row r="392" spans="1:10" x14ac:dyDescent="0.25">
      <c r="A392" s="20">
        <f t="shared" si="43"/>
        <v>375</v>
      </c>
      <c r="B392" s="21">
        <f t="shared" si="40"/>
        <v>44601</v>
      </c>
      <c r="C392" s="26">
        <f t="shared" si="48"/>
        <v>1080162.9368515024</v>
      </c>
      <c r="D392" s="26">
        <f t="shared" si="47"/>
        <v>7976.1323951041322</v>
      </c>
      <c r="E392" s="27"/>
      <c r="F392" s="26">
        <f t="shared" si="41"/>
        <v>7976.1323951041322</v>
      </c>
      <c r="G392" s="26">
        <f t="shared" si="45"/>
        <v>6856.5019663292096</v>
      </c>
      <c r="H392" s="26">
        <f t="shared" si="46"/>
        <v>1119.6304287749228</v>
      </c>
      <c r="I392" s="26">
        <f t="shared" si="42"/>
        <v>1073306.4348851731</v>
      </c>
      <c r="J392" s="26">
        <f>SUM($H$18:$H392)</f>
        <v>859356.0830492269</v>
      </c>
    </row>
    <row r="393" spans="1:10" x14ac:dyDescent="0.25">
      <c r="A393" s="20">
        <f t="shared" si="43"/>
        <v>376</v>
      </c>
      <c r="B393" s="21">
        <f t="shared" si="40"/>
        <v>44601</v>
      </c>
      <c r="C393" s="26">
        <f t="shared" si="48"/>
        <v>1073306.4348851731</v>
      </c>
      <c r="D393" s="26">
        <f t="shared" si="47"/>
        <v>7976.1323951041322</v>
      </c>
      <c r="E393" s="27"/>
      <c r="F393" s="26">
        <f t="shared" si="41"/>
        <v>7976.1323951041322</v>
      </c>
      <c r="G393" s="26">
        <f t="shared" si="45"/>
        <v>6863.6089943289244</v>
      </c>
      <c r="H393" s="26">
        <f t="shared" si="46"/>
        <v>1112.5234007752083</v>
      </c>
      <c r="I393" s="26">
        <f t="shared" si="42"/>
        <v>1066442.8258908442</v>
      </c>
      <c r="J393" s="26">
        <f>SUM($H$18:$H393)</f>
        <v>860468.60645000206</v>
      </c>
    </row>
    <row r="394" spans="1:10" x14ac:dyDescent="0.25">
      <c r="A394" s="20">
        <f t="shared" si="43"/>
        <v>377</v>
      </c>
      <c r="B394" s="21">
        <f t="shared" si="40"/>
        <v>44629</v>
      </c>
      <c r="C394" s="26">
        <f t="shared" si="48"/>
        <v>1066442.8258908442</v>
      </c>
      <c r="D394" s="26">
        <f t="shared" si="47"/>
        <v>7976.1323951041322</v>
      </c>
      <c r="E394" s="27"/>
      <c r="F394" s="26">
        <f t="shared" si="41"/>
        <v>7976.1323951041322</v>
      </c>
      <c r="G394" s="26">
        <f t="shared" si="45"/>
        <v>6870.7233890365069</v>
      </c>
      <c r="H394" s="26">
        <f t="shared" si="46"/>
        <v>1105.4090060676251</v>
      </c>
      <c r="I394" s="26">
        <f t="shared" si="42"/>
        <v>1059572.1025018077</v>
      </c>
      <c r="J394" s="26">
        <f>SUM($H$18:$H394)</f>
        <v>861574.01545606973</v>
      </c>
    </row>
    <row r="395" spans="1:10" x14ac:dyDescent="0.25">
      <c r="A395" s="20">
        <f t="shared" si="43"/>
        <v>378</v>
      </c>
      <c r="B395" s="21">
        <f t="shared" si="40"/>
        <v>44629</v>
      </c>
      <c r="C395" s="26">
        <f t="shared" si="48"/>
        <v>1059572.1025018077</v>
      </c>
      <c r="D395" s="26">
        <f t="shared" si="47"/>
        <v>7976.1323951041322</v>
      </c>
      <c r="E395" s="27"/>
      <c r="F395" s="26">
        <f t="shared" si="41"/>
        <v>7976.1323951041322</v>
      </c>
      <c r="G395" s="26">
        <f t="shared" si="45"/>
        <v>6877.8451580878354</v>
      </c>
      <c r="H395" s="26">
        <f t="shared" si="46"/>
        <v>1098.287237016297</v>
      </c>
      <c r="I395" s="26">
        <f t="shared" si="42"/>
        <v>1052694.2573437199</v>
      </c>
      <c r="J395" s="26">
        <f>SUM($H$18:$H395)</f>
        <v>862672.30269308598</v>
      </c>
    </row>
    <row r="396" spans="1:10" x14ac:dyDescent="0.25">
      <c r="A396" s="20">
        <f t="shared" si="43"/>
        <v>379</v>
      </c>
      <c r="B396" s="21">
        <f t="shared" si="40"/>
        <v>44629</v>
      </c>
      <c r="C396" s="26">
        <f t="shared" si="48"/>
        <v>1052694.2573437199</v>
      </c>
      <c r="D396" s="26">
        <f t="shared" si="47"/>
        <v>7976.1323951041322</v>
      </c>
      <c r="E396" s="27"/>
      <c r="F396" s="26">
        <f t="shared" si="41"/>
        <v>7976.1323951041322</v>
      </c>
      <c r="G396" s="26">
        <f t="shared" si="45"/>
        <v>6884.9743091266992</v>
      </c>
      <c r="H396" s="26">
        <f t="shared" si="46"/>
        <v>1091.1580859774328</v>
      </c>
      <c r="I396" s="26">
        <f t="shared" si="42"/>
        <v>1045809.2830345932</v>
      </c>
      <c r="J396" s="26">
        <f>SUM($H$18:$H396)</f>
        <v>863763.4607790634</v>
      </c>
    </row>
    <row r="397" spans="1:10" x14ac:dyDescent="0.25">
      <c r="A397" s="20">
        <f t="shared" si="43"/>
        <v>380</v>
      </c>
      <c r="B397" s="21">
        <f t="shared" si="40"/>
        <v>44629</v>
      </c>
      <c r="C397" s="26">
        <f t="shared" si="48"/>
        <v>1045809.2830345932</v>
      </c>
      <c r="D397" s="26">
        <f t="shared" si="47"/>
        <v>7976.1323951041322</v>
      </c>
      <c r="E397" s="27"/>
      <c r="F397" s="26">
        <f t="shared" si="41"/>
        <v>7976.1323951041322</v>
      </c>
      <c r="G397" s="26">
        <f t="shared" si="45"/>
        <v>6892.1108498048134</v>
      </c>
      <c r="H397" s="26">
        <f t="shared" si="46"/>
        <v>1084.0215452993189</v>
      </c>
      <c r="I397" s="26">
        <f t="shared" si="42"/>
        <v>1038917.1721847884</v>
      </c>
      <c r="J397" s="26">
        <f>SUM($H$18:$H397)</f>
        <v>864847.48232436273</v>
      </c>
    </row>
    <row r="398" spans="1:10" x14ac:dyDescent="0.25">
      <c r="A398" s="20">
        <f t="shared" si="43"/>
        <v>381</v>
      </c>
      <c r="B398" s="21">
        <f t="shared" si="40"/>
        <v>44629</v>
      </c>
      <c r="C398" s="26">
        <f t="shared" si="48"/>
        <v>1038917.1721847884</v>
      </c>
      <c r="D398" s="26">
        <f t="shared" si="47"/>
        <v>7976.1323951041322</v>
      </c>
      <c r="E398" s="27"/>
      <c r="F398" s="26">
        <f t="shared" si="41"/>
        <v>7976.1323951041322</v>
      </c>
      <c r="G398" s="26">
        <f t="shared" si="45"/>
        <v>6899.2547877818224</v>
      </c>
      <c r="H398" s="26">
        <f t="shared" si="46"/>
        <v>1076.8776073223096</v>
      </c>
      <c r="I398" s="26">
        <f t="shared" si="42"/>
        <v>1032017.9173970065</v>
      </c>
      <c r="J398" s="26">
        <f>SUM($H$18:$H398)</f>
        <v>865924.35993168503</v>
      </c>
    </row>
    <row r="399" spans="1:10" x14ac:dyDescent="0.25">
      <c r="A399" s="20">
        <f t="shared" si="43"/>
        <v>382</v>
      </c>
      <c r="B399" s="21">
        <f t="shared" si="40"/>
        <v>44660</v>
      </c>
      <c r="C399" s="26">
        <f t="shared" si="48"/>
        <v>1032017.9173970065</v>
      </c>
      <c r="D399" s="26">
        <f t="shared" si="47"/>
        <v>7976.1323951041322</v>
      </c>
      <c r="E399" s="27"/>
      <c r="F399" s="26">
        <f t="shared" si="41"/>
        <v>7976.1323951041322</v>
      </c>
      <c r="G399" s="26">
        <f t="shared" si="45"/>
        <v>6906.4061307253123</v>
      </c>
      <c r="H399" s="26">
        <f t="shared" si="46"/>
        <v>1069.7262643788204</v>
      </c>
      <c r="I399" s="26">
        <f t="shared" si="42"/>
        <v>1025111.5112662812</v>
      </c>
      <c r="J399" s="26">
        <f>SUM($H$18:$H399)</f>
        <v>866994.0861960639</v>
      </c>
    </row>
    <row r="400" spans="1:10" x14ac:dyDescent="0.25">
      <c r="A400" s="20">
        <f t="shared" si="43"/>
        <v>383</v>
      </c>
      <c r="B400" s="21">
        <f t="shared" si="40"/>
        <v>44660</v>
      </c>
      <c r="C400" s="26">
        <f t="shared" si="48"/>
        <v>1025111.5112662812</v>
      </c>
      <c r="D400" s="26">
        <f t="shared" si="47"/>
        <v>7976.1323951041322</v>
      </c>
      <c r="E400" s="27"/>
      <c r="F400" s="26">
        <f t="shared" si="41"/>
        <v>7976.1323951041322</v>
      </c>
      <c r="G400" s="26">
        <f t="shared" si="45"/>
        <v>6913.5648863108136</v>
      </c>
      <c r="H400" s="26">
        <f t="shared" si="46"/>
        <v>1062.5675087933184</v>
      </c>
      <c r="I400" s="26">
        <f t="shared" si="42"/>
        <v>1018197.9463799704</v>
      </c>
      <c r="J400" s="26">
        <f>SUM($H$18:$H400)</f>
        <v>868056.65370485722</v>
      </c>
    </row>
    <row r="401" spans="1:10" x14ac:dyDescent="0.25">
      <c r="A401" s="20">
        <f t="shared" si="43"/>
        <v>384</v>
      </c>
      <c r="B401" s="21">
        <f t="shared" si="40"/>
        <v>44660</v>
      </c>
      <c r="C401" s="26">
        <f t="shared" si="48"/>
        <v>1018197.9463799704</v>
      </c>
      <c r="D401" s="26">
        <f t="shared" si="47"/>
        <v>7976.1323951041322</v>
      </c>
      <c r="E401" s="27"/>
      <c r="F401" s="26">
        <f t="shared" si="41"/>
        <v>7976.1323951041322</v>
      </c>
      <c r="G401" s="26">
        <f t="shared" si="45"/>
        <v>6920.7310622218165</v>
      </c>
      <c r="H401" s="26">
        <f t="shared" si="46"/>
        <v>1055.4013328823155</v>
      </c>
      <c r="I401" s="26">
        <f t="shared" si="42"/>
        <v>1011277.2153177486</v>
      </c>
      <c r="J401" s="26">
        <f>SUM($H$18:$H401)</f>
        <v>869112.05503773957</v>
      </c>
    </row>
    <row r="402" spans="1:10" x14ac:dyDescent="0.25">
      <c r="A402" s="20">
        <f t="shared" si="43"/>
        <v>385</v>
      </c>
      <c r="B402" s="21">
        <f t="shared" ref="B402:B465" si="49">IF(Pay_Num&lt;&gt;"",DATE(YEAR(Loan_Start),MONTH(Loan_Start)+(Pay_Num)*12/Num_Pmt_Per_Year,DAY(Loan_Start)),"")</f>
        <v>44660</v>
      </c>
      <c r="C402" s="26">
        <f t="shared" si="48"/>
        <v>1011277.2153177486</v>
      </c>
      <c r="D402" s="26">
        <f t="shared" si="47"/>
        <v>7976.1323951041322</v>
      </c>
      <c r="E402" s="27"/>
      <c r="F402" s="26">
        <f t="shared" ref="F402:F465" si="50">IF(AND(Pay_Num&lt;&gt;"",Sched_Pay+Extra_Pay&lt;Beg_Bal),Sched_Pay+Extra_Pay,IF(Pay_Num&lt;&gt;"",Beg_Bal,""))</f>
        <v>7976.1323951041322</v>
      </c>
      <c r="G402" s="26">
        <f t="shared" si="45"/>
        <v>6927.9046661497741</v>
      </c>
      <c r="H402" s="26">
        <f t="shared" si="46"/>
        <v>1048.2277289543586</v>
      </c>
      <c r="I402" s="26">
        <f t="shared" ref="I402:I465" si="51">IF(AND(Pay_Num&lt;&gt;"",Sched_Pay+Extra_Pay&lt;Beg_Bal),Beg_Bal-Princ,IF(Pay_Num&lt;&gt;"",0,""))</f>
        <v>1004349.3106515988</v>
      </c>
      <c r="J402" s="26">
        <f>SUM($H$18:$H402)</f>
        <v>870160.28276669397</v>
      </c>
    </row>
    <row r="403" spans="1:10" x14ac:dyDescent="0.25">
      <c r="A403" s="20">
        <f t="shared" ref="A403:A466" si="52">IF(Values_Entered,A402+1,"")</f>
        <v>386</v>
      </c>
      <c r="B403" s="21">
        <f t="shared" si="49"/>
        <v>44690</v>
      </c>
      <c r="C403" s="26">
        <f t="shared" si="48"/>
        <v>1004349.3106515988</v>
      </c>
      <c r="D403" s="26">
        <f t="shared" si="47"/>
        <v>7976.1323951041322</v>
      </c>
      <c r="E403" s="27"/>
      <c r="F403" s="26">
        <f t="shared" si="50"/>
        <v>7976.1323951041322</v>
      </c>
      <c r="G403" s="26">
        <f t="shared" ref="G403:G466" si="53">IF(Pay_Num&lt;&gt;"",Total_Pay-Int,"")</f>
        <v>6935.0857057941093</v>
      </c>
      <c r="H403" s="26">
        <f t="shared" ref="H403:H466" si="54">IF(Pay_Num&lt;&gt;"",Beg_Bal*Interest_Rate/Num_Pmt_Per_Year,"")</f>
        <v>1041.0466893100227</v>
      </c>
      <c r="I403" s="26">
        <f t="shared" si="51"/>
        <v>997414.22494580469</v>
      </c>
      <c r="J403" s="26">
        <f>SUM($H$18:$H403)</f>
        <v>871201.32945600396</v>
      </c>
    </row>
    <row r="404" spans="1:10" x14ac:dyDescent="0.25">
      <c r="A404" s="20">
        <f t="shared" si="52"/>
        <v>387</v>
      </c>
      <c r="B404" s="21">
        <f t="shared" si="49"/>
        <v>44690</v>
      </c>
      <c r="C404" s="26">
        <f t="shared" si="48"/>
        <v>997414.22494580469</v>
      </c>
      <c r="D404" s="26">
        <f t="shared" ref="D404:D467" si="55">IF(Pay_Num&lt;&gt;"",Scheduled_Monthly_Payment,"")</f>
        <v>7976.1323951041322</v>
      </c>
      <c r="E404" s="27"/>
      <c r="F404" s="26">
        <f t="shared" si="50"/>
        <v>7976.1323951041322</v>
      </c>
      <c r="G404" s="26">
        <f t="shared" si="53"/>
        <v>6942.2741888622313</v>
      </c>
      <c r="H404" s="26">
        <f t="shared" si="54"/>
        <v>1033.8582062419014</v>
      </c>
      <c r="I404" s="26">
        <f t="shared" si="51"/>
        <v>990471.9507569425</v>
      </c>
      <c r="J404" s="26">
        <f>SUM($H$18:$H404)</f>
        <v>872235.18766224582</v>
      </c>
    </row>
    <row r="405" spans="1:10" x14ac:dyDescent="0.25">
      <c r="A405" s="20">
        <f t="shared" si="52"/>
        <v>388</v>
      </c>
      <c r="B405" s="21">
        <f t="shared" si="49"/>
        <v>44690</v>
      </c>
      <c r="C405" s="26">
        <f t="shared" si="48"/>
        <v>990471.9507569425</v>
      </c>
      <c r="D405" s="26">
        <f t="shared" si="55"/>
        <v>7976.1323951041322</v>
      </c>
      <c r="E405" s="27"/>
      <c r="F405" s="26">
        <f t="shared" si="50"/>
        <v>7976.1323951041322</v>
      </c>
      <c r="G405" s="26">
        <f t="shared" si="53"/>
        <v>6949.4701230695318</v>
      </c>
      <c r="H405" s="26">
        <f t="shared" si="54"/>
        <v>1026.6622720346002</v>
      </c>
      <c r="I405" s="26">
        <f t="shared" si="51"/>
        <v>983522.48063387303</v>
      </c>
      <c r="J405" s="26">
        <f>SUM($H$18:$H405)</f>
        <v>873261.84993428038</v>
      </c>
    </row>
    <row r="406" spans="1:10" x14ac:dyDescent="0.25">
      <c r="A406" s="20">
        <f t="shared" si="52"/>
        <v>389</v>
      </c>
      <c r="B406" s="21">
        <f t="shared" si="49"/>
        <v>44690</v>
      </c>
      <c r="C406" s="26">
        <f t="shared" si="48"/>
        <v>983522.48063387303</v>
      </c>
      <c r="D406" s="26">
        <f t="shared" si="55"/>
        <v>7976.1323951041322</v>
      </c>
      <c r="E406" s="27"/>
      <c r="F406" s="26">
        <f t="shared" si="50"/>
        <v>7976.1323951041322</v>
      </c>
      <c r="G406" s="26">
        <f t="shared" si="53"/>
        <v>6956.6735161394063</v>
      </c>
      <c r="H406" s="26">
        <f t="shared" si="54"/>
        <v>1019.4588789647261</v>
      </c>
      <c r="I406" s="26">
        <f t="shared" si="51"/>
        <v>976565.80711773364</v>
      </c>
      <c r="J406" s="26">
        <f>SUM($H$18:$H406)</f>
        <v>874281.30881324515</v>
      </c>
    </row>
    <row r="407" spans="1:10" x14ac:dyDescent="0.25">
      <c r="A407" s="20">
        <f t="shared" si="52"/>
        <v>390</v>
      </c>
      <c r="B407" s="21">
        <f t="shared" si="49"/>
        <v>44721</v>
      </c>
      <c r="C407" s="26">
        <f t="shared" si="48"/>
        <v>976565.80711773364</v>
      </c>
      <c r="D407" s="26">
        <f t="shared" si="55"/>
        <v>7976.1323951041322</v>
      </c>
      <c r="E407" s="27"/>
      <c r="F407" s="26">
        <f t="shared" si="50"/>
        <v>7976.1323951041322</v>
      </c>
      <c r="G407" s="26">
        <f t="shared" si="53"/>
        <v>6963.8843758032508</v>
      </c>
      <c r="H407" s="26">
        <f t="shared" si="54"/>
        <v>1012.2480193008817</v>
      </c>
      <c r="I407" s="26">
        <f t="shared" si="51"/>
        <v>969601.92274193035</v>
      </c>
      <c r="J407" s="26">
        <f>SUM($H$18:$H407)</f>
        <v>875293.55683254602</v>
      </c>
    </row>
    <row r="408" spans="1:10" x14ac:dyDescent="0.25">
      <c r="A408" s="20">
        <f t="shared" si="52"/>
        <v>391</v>
      </c>
      <c r="B408" s="21">
        <f t="shared" si="49"/>
        <v>44721</v>
      </c>
      <c r="C408" s="26">
        <f t="shared" si="48"/>
        <v>969601.92274193035</v>
      </c>
      <c r="D408" s="26">
        <f t="shared" si="55"/>
        <v>7976.1323951041322</v>
      </c>
      <c r="E408" s="27"/>
      <c r="F408" s="26">
        <f t="shared" si="50"/>
        <v>7976.1323951041322</v>
      </c>
      <c r="G408" s="26">
        <f t="shared" si="53"/>
        <v>6971.1027098004779</v>
      </c>
      <c r="H408" s="26">
        <f t="shared" si="54"/>
        <v>1005.0296853036548</v>
      </c>
      <c r="I408" s="26">
        <f t="shared" si="51"/>
        <v>962630.82003212988</v>
      </c>
      <c r="J408" s="26">
        <f>SUM($H$18:$H408)</f>
        <v>876298.5865178497</v>
      </c>
    </row>
    <row r="409" spans="1:10" x14ac:dyDescent="0.25">
      <c r="A409" s="20">
        <f t="shared" si="52"/>
        <v>392</v>
      </c>
      <c r="B409" s="21">
        <f t="shared" si="49"/>
        <v>44721</v>
      </c>
      <c r="C409" s="26">
        <f t="shared" si="48"/>
        <v>962630.82003212988</v>
      </c>
      <c r="D409" s="26">
        <f t="shared" si="55"/>
        <v>7976.1323951041322</v>
      </c>
      <c r="E409" s="27"/>
      <c r="F409" s="26">
        <f t="shared" si="50"/>
        <v>7976.1323951041322</v>
      </c>
      <c r="G409" s="26">
        <f t="shared" si="53"/>
        <v>6978.3285258785208</v>
      </c>
      <c r="H409" s="26">
        <f t="shared" si="54"/>
        <v>997.80386922561161</v>
      </c>
      <c r="I409" s="26">
        <f t="shared" si="51"/>
        <v>955652.49150625139</v>
      </c>
      <c r="J409" s="26">
        <f>SUM($H$18:$H409)</f>
        <v>877296.39038707537</v>
      </c>
    </row>
    <row r="410" spans="1:10" x14ac:dyDescent="0.25">
      <c r="A410" s="20">
        <f t="shared" si="52"/>
        <v>393</v>
      </c>
      <c r="B410" s="21">
        <f t="shared" si="49"/>
        <v>44721</v>
      </c>
      <c r="C410" s="26">
        <f t="shared" si="48"/>
        <v>955652.49150625139</v>
      </c>
      <c r="D410" s="26">
        <f t="shared" si="55"/>
        <v>7976.1323951041322</v>
      </c>
      <c r="E410" s="27"/>
      <c r="F410" s="26">
        <f t="shared" si="50"/>
        <v>7976.1323951041322</v>
      </c>
      <c r="G410" s="26">
        <f t="shared" si="53"/>
        <v>6985.5618317928447</v>
      </c>
      <c r="H410" s="26">
        <f t="shared" si="54"/>
        <v>990.57056331128763</v>
      </c>
      <c r="I410" s="26">
        <f t="shared" si="51"/>
        <v>948666.92967445857</v>
      </c>
      <c r="J410" s="26">
        <f>SUM($H$18:$H410)</f>
        <v>878286.96095038671</v>
      </c>
    </row>
    <row r="411" spans="1:10" x14ac:dyDescent="0.25">
      <c r="A411" s="20">
        <f t="shared" si="52"/>
        <v>394</v>
      </c>
      <c r="B411" s="21">
        <f t="shared" si="49"/>
        <v>44721</v>
      </c>
      <c r="C411" s="26">
        <f t="shared" si="48"/>
        <v>948666.92967445857</v>
      </c>
      <c r="D411" s="26">
        <f t="shared" si="55"/>
        <v>7976.1323951041322</v>
      </c>
      <c r="E411" s="27"/>
      <c r="F411" s="26">
        <f t="shared" si="50"/>
        <v>7976.1323951041322</v>
      </c>
      <c r="G411" s="26">
        <f t="shared" si="53"/>
        <v>6992.8026353069527</v>
      </c>
      <c r="H411" s="26">
        <f t="shared" si="54"/>
        <v>983.32975979717935</v>
      </c>
      <c r="I411" s="39">
        <f t="shared" si="51"/>
        <v>941674.12703915162</v>
      </c>
      <c r="J411" s="26">
        <f>SUM($H$18:$H411)</f>
        <v>879270.29071018391</v>
      </c>
    </row>
    <row r="412" spans="1:10" x14ac:dyDescent="0.25">
      <c r="A412" s="20">
        <f t="shared" si="52"/>
        <v>395</v>
      </c>
      <c r="B412" s="21">
        <f t="shared" si="49"/>
        <v>44751</v>
      </c>
      <c r="C412" s="26">
        <f t="shared" si="48"/>
        <v>941674.12703915162</v>
      </c>
      <c r="D412" s="26">
        <f t="shared" si="55"/>
        <v>7976.1323951041322</v>
      </c>
      <c r="E412" s="27"/>
      <c r="F412" s="26">
        <f t="shared" si="50"/>
        <v>7976.1323951041322</v>
      </c>
      <c r="G412" s="26">
        <f t="shared" si="53"/>
        <v>7000.0509441923959</v>
      </c>
      <c r="H412" s="26">
        <f t="shared" si="54"/>
        <v>976.08145091173606</v>
      </c>
      <c r="I412" s="26">
        <f t="shared" si="51"/>
        <v>934674.07609495916</v>
      </c>
      <c r="J412" s="26">
        <f>SUM($H$18:$H412)</f>
        <v>880246.37216109561</v>
      </c>
    </row>
    <row r="413" spans="1:10" x14ac:dyDescent="0.25">
      <c r="A413" s="20">
        <f t="shared" si="52"/>
        <v>396</v>
      </c>
      <c r="B413" s="21">
        <f t="shared" si="49"/>
        <v>44751</v>
      </c>
      <c r="C413" s="26">
        <f t="shared" si="48"/>
        <v>934674.07609495916</v>
      </c>
      <c r="D413" s="26">
        <f t="shared" si="55"/>
        <v>7976.1323951041322</v>
      </c>
      <c r="E413" s="27"/>
      <c r="F413" s="26">
        <f t="shared" si="50"/>
        <v>7976.1323951041322</v>
      </c>
      <c r="G413" s="26">
        <f t="shared" si="53"/>
        <v>7007.3067662287804</v>
      </c>
      <c r="H413" s="26">
        <f t="shared" si="54"/>
        <v>968.82562887535198</v>
      </c>
      <c r="I413" s="26">
        <f t="shared" si="51"/>
        <v>927666.76932873041</v>
      </c>
      <c r="J413" s="26">
        <f>SUM($H$18:$H413)</f>
        <v>881215.19778997102</v>
      </c>
    </row>
    <row r="414" spans="1:10" x14ac:dyDescent="0.25">
      <c r="A414" s="20">
        <f t="shared" si="52"/>
        <v>397</v>
      </c>
      <c r="B414" s="21">
        <f t="shared" si="49"/>
        <v>44751</v>
      </c>
      <c r="C414" s="26">
        <f t="shared" si="48"/>
        <v>927666.76932873041</v>
      </c>
      <c r="D414" s="26">
        <f t="shared" si="55"/>
        <v>7976.1323951041322</v>
      </c>
      <c r="E414" s="27"/>
      <c r="F414" s="26">
        <f t="shared" si="50"/>
        <v>7976.1323951041322</v>
      </c>
      <c r="G414" s="26">
        <f t="shared" si="53"/>
        <v>7014.5701092037752</v>
      </c>
      <c r="H414" s="26">
        <f t="shared" si="54"/>
        <v>961.56228590035721</v>
      </c>
      <c r="I414" s="26">
        <f t="shared" si="51"/>
        <v>920652.19921952661</v>
      </c>
      <c r="J414" s="26">
        <f>SUM($H$18:$H414)</f>
        <v>882176.76007587137</v>
      </c>
    </row>
    <row r="415" spans="1:10" x14ac:dyDescent="0.25">
      <c r="A415" s="20">
        <f t="shared" si="52"/>
        <v>398</v>
      </c>
      <c r="B415" s="21">
        <f t="shared" si="49"/>
        <v>44751</v>
      </c>
      <c r="C415" s="26">
        <f t="shared" si="48"/>
        <v>920652.19921952661</v>
      </c>
      <c r="D415" s="26">
        <f t="shared" si="55"/>
        <v>7976.1323951041322</v>
      </c>
      <c r="E415" s="27"/>
      <c r="F415" s="26">
        <f t="shared" si="50"/>
        <v>7976.1323951041322</v>
      </c>
      <c r="G415" s="26">
        <f t="shared" si="53"/>
        <v>7021.8409809131226</v>
      </c>
      <c r="H415" s="26">
        <f t="shared" si="54"/>
        <v>954.29141419100938</v>
      </c>
      <c r="I415" s="26">
        <f t="shared" si="51"/>
        <v>913630.35823861347</v>
      </c>
      <c r="J415" s="26">
        <f>SUM($H$18:$H415)</f>
        <v>883131.05149006238</v>
      </c>
    </row>
    <row r="416" spans="1:10" x14ac:dyDescent="0.25">
      <c r="A416" s="20">
        <f t="shared" si="52"/>
        <v>399</v>
      </c>
      <c r="B416" s="21">
        <f t="shared" si="49"/>
        <v>44782</v>
      </c>
      <c r="C416" s="26">
        <f t="shared" si="48"/>
        <v>913630.35823861347</v>
      </c>
      <c r="D416" s="26">
        <f t="shared" si="55"/>
        <v>7976.1323951041322</v>
      </c>
      <c r="E416" s="27"/>
      <c r="F416" s="26">
        <f t="shared" si="50"/>
        <v>7976.1323951041322</v>
      </c>
      <c r="G416" s="26">
        <f t="shared" si="53"/>
        <v>7029.1193891606463</v>
      </c>
      <c r="H416" s="26">
        <f t="shared" si="54"/>
        <v>947.01300594348584</v>
      </c>
      <c r="I416" s="26">
        <f t="shared" si="51"/>
        <v>906601.23884945281</v>
      </c>
      <c r="J416" s="26">
        <f>SUM($H$18:$H416)</f>
        <v>884078.06449600589</v>
      </c>
    </row>
    <row r="417" spans="1:10" x14ac:dyDescent="0.25">
      <c r="A417" s="20">
        <f t="shared" si="52"/>
        <v>400</v>
      </c>
      <c r="B417" s="21">
        <f t="shared" si="49"/>
        <v>44782</v>
      </c>
      <c r="C417" s="26">
        <f t="shared" si="48"/>
        <v>906601.23884945281</v>
      </c>
      <c r="D417" s="26">
        <f t="shared" si="55"/>
        <v>7976.1323951041322</v>
      </c>
      <c r="E417" s="27"/>
      <c r="F417" s="26">
        <f t="shared" si="50"/>
        <v>7976.1323951041322</v>
      </c>
      <c r="G417" s="26">
        <f t="shared" si="53"/>
        <v>7036.4053417582572</v>
      </c>
      <c r="H417" s="26">
        <f t="shared" si="54"/>
        <v>939.72705334587522</v>
      </c>
      <c r="I417" s="26">
        <f t="shared" si="51"/>
        <v>899564.83350769454</v>
      </c>
      <c r="J417" s="26">
        <f>SUM($H$18:$H417)</f>
        <v>885017.79154935176</v>
      </c>
    </row>
    <row r="418" spans="1:10" x14ac:dyDescent="0.25">
      <c r="A418" s="20">
        <f t="shared" si="52"/>
        <v>401</v>
      </c>
      <c r="B418" s="21">
        <f t="shared" si="49"/>
        <v>44782</v>
      </c>
      <c r="C418" s="26">
        <f t="shared" si="48"/>
        <v>899564.83350769454</v>
      </c>
      <c r="D418" s="26">
        <f t="shared" si="55"/>
        <v>7976.1323951041322</v>
      </c>
      <c r="E418" s="27"/>
      <c r="F418" s="26">
        <f t="shared" si="50"/>
        <v>7976.1323951041322</v>
      </c>
      <c r="G418" s="26">
        <f t="shared" si="53"/>
        <v>7043.6988465259637</v>
      </c>
      <c r="H418" s="26">
        <f t="shared" si="54"/>
        <v>932.43354857816803</v>
      </c>
      <c r="I418" s="26">
        <f t="shared" si="51"/>
        <v>892521.13466116856</v>
      </c>
      <c r="J418" s="26">
        <f>SUM($H$18:$H418)</f>
        <v>885950.22509792994</v>
      </c>
    </row>
    <row r="419" spans="1:10" x14ac:dyDescent="0.25">
      <c r="A419" s="20">
        <f t="shared" si="52"/>
        <v>402</v>
      </c>
      <c r="B419" s="21">
        <f t="shared" si="49"/>
        <v>44782</v>
      </c>
      <c r="C419" s="26">
        <f t="shared" si="48"/>
        <v>892521.13466116856</v>
      </c>
      <c r="D419" s="26">
        <f t="shared" si="55"/>
        <v>7976.1323951041322</v>
      </c>
      <c r="E419" s="27"/>
      <c r="F419" s="26">
        <f t="shared" si="50"/>
        <v>7976.1323951041322</v>
      </c>
      <c r="G419" s="26">
        <f t="shared" si="53"/>
        <v>7050.9999112918822</v>
      </c>
      <c r="H419" s="26">
        <f t="shared" si="54"/>
        <v>925.1324838122498</v>
      </c>
      <c r="I419" s="26">
        <f t="shared" si="51"/>
        <v>885470.13474987668</v>
      </c>
      <c r="J419" s="26">
        <f>SUM($H$18:$H419)</f>
        <v>886875.35758174222</v>
      </c>
    </row>
    <row r="420" spans="1:10" x14ac:dyDescent="0.25">
      <c r="A420" s="20">
        <f t="shared" si="52"/>
        <v>403</v>
      </c>
      <c r="B420" s="21">
        <f t="shared" si="49"/>
        <v>44813</v>
      </c>
      <c r="C420" s="26">
        <f t="shared" si="48"/>
        <v>885470.13474987668</v>
      </c>
      <c r="D420" s="26">
        <f t="shared" si="55"/>
        <v>7976.1323951041322</v>
      </c>
      <c r="E420" s="27"/>
      <c r="F420" s="26">
        <f t="shared" si="50"/>
        <v>7976.1323951041322</v>
      </c>
      <c r="G420" s="26">
        <f t="shared" si="53"/>
        <v>7058.3085438922408</v>
      </c>
      <c r="H420" s="26">
        <f t="shared" si="54"/>
        <v>917.82385121189145</v>
      </c>
      <c r="I420" s="26">
        <f t="shared" si="51"/>
        <v>878411.82620598446</v>
      </c>
      <c r="J420" s="26">
        <f>SUM($H$18:$H420)</f>
        <v>887793.18143295415</v>
      </c>
    </row>
    <row r="421" spans="1:10" x14ac:dyDescent="0.25">
      <c r="A421" s="20">
        <f t="shared" si="52"/>
        <v>404</v>
      </c>
      <c r="B421" s="21">
        <f t="shared" si="49"/>
        <v>44813</v>
      </c>
      <c r="C421" s="26">
        <f t="shared" si="48"/>
        <v>878411.82620598446</v>
      </c>
      <c r="D421" s="26">
        <f t="shared" si="55"/>
        <v>7976.1323951041322</v>
      </c>
      <c r="E421" s="27"/>
      <c r="F421" s="26">
        <f t="shared" si="50"/>
        <v>7976.1323951041322</v>
      </c>
      <c r="G421" s="26">
        <f t="shared" si="53"/>
        <v>7065.6247521713904</v>
      </c>
      <c r="H421" s="26">
        <f t="shared" si="54"/>
        <v>910.50764293274165</v>
      </c>
      <c r="I421" s="26">
        <f t="shared" si="51"/>
        <v>871346.20145381312</v>
      </c>
      <c r="J421" s="26">
        <f>SUM($H$18:$H421)</f>
        <v>888703.68907588685</v>
      </c>
    </row>
    <row r="422" spans="1:10" x14ac:dyDescent="0.25">
      <c r="A422" s="20">
        <f t="shared" si="52"/>
        <v>405</v>
      </c>
      <c r="B422" s="21">
        <f t="shared" si="49"/>
        <v>44813</v>
      </c>
      <c r="C422" s="26">
        <f t="shared" si="48"/>
        <v>871346.20145381312</v>
      </c>
      <c r="D422" s="26">
        <f t="shared" si="55"/>
        <v>7976.1323951041322</v>
      </c>
      <c r="E422" s="27"/>
      <c r="F422" s="26">
        <f t="shared" si="50"/>
        <v>7976.1323951041322</v>
      </c>
      <c r="G422" s="26">
        <f t="shared" si="53"/>
        <v>7072.9485439818145</v>
      </c>
      <c r="H422" s="26">
        <f t="shared" si="54"/>
        <v>903.18385112231783</v>
      </c>
      <c r="I422" s="26">
        <f t="shared" si="51"/>
        <v>864273.25290983135</v>
      </c>
      <c r="J422" s="26">
        <f>SUM($H$18:$H422)</f>
        <v>889606.87292700913</v>
      </c>
    </row>
    <row r="423" spans="1:10" x14ac:dyDescent="0.25">
      <c r="A423" s="20">
        <f t="shared" si="52"/>
        <v>406</v>
      </c>
      <c r="B423" s="21">
        <f t="shared" si="49"/>
        <v>44813</v>
      </c>
      <c r="C423" s="26">
        <f t="shared" si="48"/>
        <v>864273.25290983135</v>
      </c>
      <c r="D423" s="26">
        <f t="shared" si="55"/>
        <v>7976.1323951041322</v>
      </c>
      <c r="E423" s="27"/>
      <c r="F423" s="26">
        <f t="shared" si="50"/>
        <v>7976.1323951041322</v>
      </c>
      <c r="G423" s="26">
        <f t="shared" si="53"/>
        <v>7080.2799271841341</v>
      </c>
      <c r="H423" s="26">
        <f t="shared" si="54"/>
        <v>895.85246791999828</v>
      </c>
      <c r="I423" s="26">
        <f t="shared" si="51"/>
        <v>857192.97298264725</v>
      </c>
      <c r="J423" s="26">
        <f>SUM($H$18:$H423)</f>
        <v>890502.72539492918</v>
      </c>
    </row>
    <row r="424" spans="1:10" x14ac:dyDescent="0.25">
      <c r="A424" s="20">
        <f t="shared" si="52"/>
        <v>407</v>
      </c>
      <c r="B424" s="21">
        <f t="shared" si="49"/>
        <v>44813</v>
      </c>
      <c r="C424" s="26">
        <f t="shared" si="48"/>
        <v>857192.97298264725</v>
      </c>
      <c r="D424" s="26">
        <f t="shared" si="55"/>
        <v>7976.1323951041322</v>
      </c>
      <c r="E424" s="27"/>
      <c r="F424" s="26">
        <f t="shared" si="50"/>
        <v>7976.1323951041322</v>
      </c>
      <c r="G424" s="26">
        <f t="shared" si="53"/>
        <v>7087.6189096471189</v>
      </c>
      <c r="H424" s="26">
        <f t="shared" si="54"/>
        <v>888.5134854570133</v>
      </c>
      <c r="I424" s="26">
        <f t="shared" si="51"/>
        <v>850105.35407300014</v>
      </c>
      <c r="J424" s="26">
        <f>SUM($H$18:$H424)</f>
        <v>891391.23888038623</v>
      </c>
    </row>
    <row r="425" spans="1:10" x14ac:dyDescent="0.25">
      <c r="A425" s="20">
        <f t="shared" si="52"/>
        <v>408</v>
      </c>
      <c r="B425" s="21">
        <f t="shared" si="49"/>
        <v>44843</v>
      </c>
      <c r="C425" s="26">
        <f t="shared" si="48"/>
        <v>850105.35407300014</v>
      </c>
      <c r="D425" s="26">
        <f t="shared" si="55"/>
        <v>7976.1323951041322</v>
      </c>
      <c r="E425" s="27"/>
      <c r="F425" s="26">
        <f t="shared" si="50"/>
        <v>7976.1323951041322</v>
      </c>
      <c r="G425" s="26">
        <f t="shared" si="53"/>
        <v>7094.9654992476953</v>
      </c>
      <c r="H425" s="26">
        <f t="shared" si="54"/>
        <v>881.16689585643678</v>
      </c>
      <c r="I425" s="26">
        <f t="shared" si="51"/>
        <v>843010.38857375248</v>
      </c>
      <c r="J425" s="26">
        <f>SUM($H$18:$H425)</f>
        <v>892272.40577624261</v>
      </c>
    </row>
    <row r="426" spans="1:10" x14ac:dyDescent="0.25">
      <c r="A426" s="20">
        <f t="shared" si="52"/>
        <v>409</v>
      </c>
      <c r="B426" s="21">
        <f t="shared" si="49"/>
        <v>44843</v>
      </c>
      <c r="C426" s="26">
        <f t="shared" si="48"/>
        <v>843010.38857375248</v>
      </c>
      <c r="D426" s="26">
        <f t="shared" si="55"/>
        <v>7976.1323951041322</v>
      </c>
      <c r="E426" s="27"/>
      <c r="F426" s="26">
        <f t="shared" si="50"/>
        <v>7976.1323951041322</v>
      </c>
      <c r="G426" s="26">
        <f t="shared" si="53"/>
        <v>7102.3197038709541</v>
      </c>
      <c r="H426" s="26">
        <f t="shared" si="54"/>
        <v>873.81269123317804</v>
      </c>
      <c r="I426" s="26">
        <f t="shared" si="51"/>
        <v>835908.06886988156</v>
      </c>
      <c r="J426" s="26">
        <f>SUM($H$18:$H426)</f>
        <v>893146.21846747573</v>
      </c>
    </row>
    <row r="427" spans="1:10" x14ac:dyDescent="0.25">
      <c r="A427" s="20">
        <f t="shared" si="52"/>
        <v>410</v>
      </c>
      <c r="B427" s="21">
        <f t="shared" si="49"/>
        <v>44843</v>
      </c>
      <c r="C427" s="26">
        <f t="shared" si="48"/>
        <v>835908.06886988156</v>
      </c>
      <c r="D427" s="26">
        <f t="shared" si="55"/>
        <v>7976.1323951041322</v>
      </c>
      <c r="E427" s="27"/>
      <c r="F427" s="26">
        <f t="shared" si="50"/>
        <v>7976.1323951041322</v>
      </c>
      <c r="G427" s="26">
        <f t="shared" si="53"/>
        <v>7109.6815314101586</v>
      </c>
      <c r="H427" s="26">
        <f t="shared" si="54"/>
        <v>866.45086369397347</v>
      </c>
      <c r="I427" s="26">
        <f t="shared" si="51"/>
        <v>828798.38733847137</v>
      </c>
      <c r="J427" s="26">
        <f>SUM($H$18:$H427)</f>
        <v>894012.66933116969</v>
      </c>
    </row>
    <row r="428" spans="1:10" x14ac:dyDescent="0.25">
      <c r="A428" s="20">
        <f t="shared" si="52"/>
        <v>411</v>
      </c>
      <c r="B428" s="21">
        <f t="shared" si="49"/>
        <v>44843</v>
      </c>
      <c r="C428" s="26">
        <f t="shared" si="48"/>
        <v>828798.38733847137</v>
      </c>
      <c r="D428" s="26">
        <f t="shared" si="55"/>
        <v>7976.1323951041322</v>
      </c>
      <c r="E428" s="27"/>
      <c r="F428" s="26">
        <f t="shared" si="50"/>
        <v>7976.1323951041322</v>
      </c>
      <c r="G428" s="26">
        <f t="shared" si="53"/>
        <v>7117.0509897667553</v>
      </c>
      <c r="H428" s="26">
        <f t="shared" si="54"/>
        <v>859.08140533737719</v>
      </c>
      <c r="I428" s="26">
        <f t="shared" si="51"/>
        <v>821681.33634870464</v>
      </c>
      <c r="J428" s="26">
        <f>SUM($H$18:$H428)</f>
        <v>894871.75073650712</v>
      </c>
    </row>
    <row r="429" spans="1:10" x14ac:dyDescent="0.25">
      <c r="A429" s="20">
        <f t="shared" si="52"/>
        <v>412</v>
      </c>
      <c r="B429" s="21">
        <f t="shared" si="49"/>
        <v>44874</v>
      </c>
      <c r="C429" s="26">
        <f t="shared" si="48"/>
        <v>821681.33634870464</v>
      </c>
      <c r="D429" s="26">
        <f t="shared" si="55"/>
        <v>7976.1323951041322</v>
      </c>
      <c r="E429" s="27"/>
      <c r="F429" s="26">
        <f t="shared" si="50"/>
        <v>7976.1323951041322</v>
      </c>
      <c r="G429" s="26">
        <f t="shared" si="53"/>
        <v>7124.4280868503783</v>
      </c>
      <c r="H429" s="26">
        <f t="shared" si="54"/>
        <v>851.70430825375354</v>
      </c>
      <c r="I429" s="26">
        <f t="shared" si="51"/>
        <v>814556.90826185432</v>
      </c>
      <c r="J429" s="26">
        <f>SUM($H$18:$H429)</f>
        <v>895723.45504476083</v>
      </c>
    </row>
    <row r="430" spans="1:10" x14ac:dyDescent="0.25">
      <c r="A430" s="20">
        <f t="shared" si="52"/>
        <v>413</v>
      </c>
      <c r="B430" s="21">
        <f t="shared" si="49"/>
        <v>44874</v>
      </c>
      <c r="C430" s="26">
        <f t="shared" si="48"/>
        <v>814556.90826185432</v>
      </c>
      <c r="D430" s="26">
        <f t="shared" si="55"/>
        <v>7976.1323951041322</v>
      </c>
      <c r="E430" s="27"/>
      <c r="F430" s="26">
        <f t="shared" si="50"/>
        <v>7976.1323951041322</v>
      </c>
      <c r="G430" s="26">
        <f t="shared" si="53"/>
        <v>7131.8128305788641</v>
      </c>
      <c r="H430" s="26">
        <f t="shared" si="54"/>
        <v>844.31956452526833</v>
      </c>
      <c r="I430" s="26">
        <f t="shared" si="51"/>
        <v>807425.09543127543</v>
      </c>
      <c r="J430" s="26">
        <f>SUM($H$18:$H430)</f>
        <v>896567.77460928611</v>
      </c>
    </row>
    <row r="431" spans="1:10" x14ac:dyDescent="0.25">
      <c r="A431" s="20">
        <f t="shared" si="52"/>
        <v>414</v>
      </c>
      <c r="B431" s="21">
        <f t="shared" si="49"/>
        <v>44874</v>
      </c>
      <c r="C431" s="26">
        <f t="shared" si="48"/>
        <v>807425.09543127543</v>
      </c>
      <c r="D431" s="26">
        <f t="shared" si="55"/>
        <v>7976.1323951041322</v>
      </c>
      <c r="E431" s="27"/>
      <c r="F431" s="26">
        <f t="shared" si="50"/>
        <v>7976.1323951041322</v>
      </c>
      <c r="G431" s="26">
        <f t="shared" si="53"/>
        <v>7139.2052288782525</v>
      </c>
      <c r="H431" s="26">
        <f t="shared" si="54"/>
        <v>836.92716622587977</v>
      </c>
      <c r="I431" s="26">
        <f t="shared" si="51"/>
        <v>800285.89020239713</v>
      </c>
      <c r="J431" s="26">
        <f>SUM($H$18:$H431)</f>
        <v>897404.70177551196</v>
      </c>
    </row>
    <row r="432" spans="1:10" x14ac:dyDescent="0.25">
      <c r="A432" s="20">
        <f t="shared" si="52"/>
        <v>415</v>
      </c>
      <c r="B432" s="21">
        <f t="shared" si="49"/>
        <v>44874</v>
      </c>
      <c r="C432" s="26">
        <f t="shared" si="48"/>
        <v>800285.89020239713</v>
      </c>
      <c r="D432" s="26">
        <f t="shared" si="55"/>
        <v>7976.1323951041322</v>
      </c>
      <c r="E432" s="27"/>
      <c r="F432" s="26">
        <f t="shared" si="50"/>
        <v>7976.1323951041322</v>
      </c>
      <c r="G432" s="26">
        <f t="shared" si="53"/>
        <v>7146.6052896828014</v>
      </c>
      <c r="H432" s="26">
        <f t="shared" si="54"/>
        <v>829.52710542133093</v>
      </c>
      <c r="I432" s="26">
        <f t="shared" si="51"/>
        <v>793139.28491271439</v>
      </c>
      <c r="J432" s="26">
        <f>SUM($H$18:$H432)</f>
        <v>898234.22888093325</v>
      </c>
    </row>
    <row r="433" spans="1:10" x14ac:dyDescent="0.25">
      <c r="A433" s="20">
        <f t="shared" si="52"/>
        <v>416</v>
      </c>
      <c r="B433" s="21">
        <f t="shared" si="49"/>
        <v>44904</v>
      </c>
      <c r="C433" s="26">
        <f t="shared" si="48"/>
        <v>793139.28491271439</v>
      </c>
      <c r="D433" s="26">
        <f t="shared" si="55"/>
        <v>7976.1323951041322</v>
      </c>
      <c r="E433" s="27"/>
      <c r="F433" s="26">
        <f t="shared" si="50"/>
        <v>7976.1323951041322</v>
      </c>
      <c r="G433" s="26">
        <f t="shared" si="53"/>
        <v>7154.0130209349918</v>
      </c>
      <c r="H433" s="26">
        <f t="shared" si="54"/>
        <v>822.11937416914054</v>
      </c>
      <c r="I433" s="26">
        <f t="shared" si="51"/>
        <v>785985.27189177938</v>
      </c>
      <c r="J433" s="26">
        <f>SUM($H$18:$H433)</f>
        <v>899056.34825510241</v>
      </c>
    </row>
    <row r="434" spans="1:10" x14ac:dyDescent="0.25">
      <c r="A434" s="20">
        <f t="shared" si="52"/>
        <v>417</v>
      </c>
      <c r="B434" s="21">
        <f t="shared" si="49"/>
        <v>44904</v>
      </c>
      <c r="C434" s="26">
        <f t="shared" si="48"/>
        <v>785985.27189177938</v>
      </c>
      <c r="D434" s="26">
        <f t="shared" si="55"/>
        <v>7976.1323951041322</v>
      </c>
      <c r="E434" s="27"/>
      <c r="F434" s="26">
        <f t="shared" si="50"/>
        <v>7976.1323951041322</v>
      </c>
      <c r="G434" s="26">
        <f t="shared" si="53"/>
        <v>7161.4284305855381</v>
      </c>
      <c r="H434" s="26">
        <f t="shared" si="54"/>
        <v>814.70396451859438</v>
      </c>
      <c r="I434" s="26">
        <f t="shared" si="51"/>
        <v>778823.84346119384</v>
      </c>
      <c r="J434" s="26">
        <f>SUM($H$18:$H434)</f>
        <v>899871.05221962102</v>
      </c>
    </row>
    <row r="435" spans="1:10" x14ac:dyDescent="0.25">
      <c r="A435" s="20">
        <f t="shared" si="52"/>
        <v>418</v>
      </c>
      <c r="B435" s="21">
        <f t="shared" si="49"/>
        <v>44904</v>
      </c>
      <c r="C435" s="26">
        <f t="shared" si="48"/>
        <v>778823.84346119384</v>
      </c>
      <c r="D435" s="26">
        <f t="shared" si="55"/>
        <v>7976.1323951041322</v>
      </c>
      <c r="E435" s="27"/>
      <c r="F435" s="26">
        <f t="shared" si="50"/>
        <v>7976.1323951041322</v>
      </c>
      <c r="G435" s="26">
        <f t="shared" si="53"/>
        <v>7168.8515265933947</v>
      </c>
      <c r="H435" s="26">
        <f t="shared" si="54"/>
        <v>807.28086851073749</v>
      </c>
      <c r="I435" s="26">
        <f t="shared" si="51"/>
        <v>771654.9919346004</v>
      </c>
      <c r="J435" s="26">
        <f>SUM($H$18:$H435)</f>
        <v>900678.33308813174</v>
      </c>
    </row>
    <row r="436" spans="1:10" x14ac:dyDescent="0.25">
      <c r="A436" s="20">
        <f t="shared" si="52"/>
        <v>419</v>
      </c>
      <c r="B436" s="21">
        <f t="shared" si="49"/>
        <v>44904</v>
      </c>
      <c r="C436" s="26">
        <f t="shared" si="48"/>
        <v>771654.9919346004</v>
      </c>
      <c r="D436" s="26">
        <f t="shared" si="55"/>
        <v>7976.1323951041322</v>
      </c>
      <c r="E436" s="27"/>
      <c r="F436" s="26">
        <f t="shared" si="50"/>
        <v>7976.1323951041322</v>
      </c>
      <c r="G436" s="26">
        <f t="shared" si="53"/>
        <v>7176.2823169257672</v>
      </c>
      <c r="H436" s="26">
        <f t="shared" si="54"/>
        <v>799.8500781783647</v>
      </c>
      <c r="I436" s="26">
        <f t="shared" si="51"/>
        <v>764478.70961767458</v>
      </c>
      <c r="J436" s="26">
        <f>SUM($H$18:$H436)</f>
        <v>901478.18316631007</v>
      </c>
    </row>
    <row r="437" spans="1:10" x14ac:dyDescent="0.25">
      <c r="A437" s="20">
        <f t="shared" si="52"/>
        <v>420</v>
      </c>
      <c r="B437" s="21">
        <f t="shared" si="49"/>
        <v>44904</v>
      </c>
      <c r="C437" s="26">
        <f t="shared" si="48"/>
        <v>764478.70961767458</v>
      </c>
      <c r="D437" s="26">
        <f t="shared" si="55"/>
        <v>7976.1323951041322</v>
      </c>
      <c r="E437" s="27"/>
      <c r="F437" s="26">
        <f t="shared" si="50"/>
        <v>7976.1323951041322</v>
      </c>
      <c r="G437" s="26">
        <f t="shared" si="53"/>
        <v>7183.7208095581191</v>
      </c>
      <c r="H437" s="26">
        <f t="shared" si="54"/>
        <v>792.4115855460127</v>
      </c>
      <c r="I437" s="26">
        <f t="shared" si="51"/>
        <v>757294.98880811641</v>
      </c>
      <c r="J437" s="26">
        <f>SUM($H$18:$H437)</f>
        <v>902270.59475185606</v>
      </c>
    </row>
    <row r="438" spans="1:10" x14ac:dyDescent="0.25">
      <c r="A438" s="20">
        <f t="shared" si="52"/>
        <v>421</v>
      </c>
      <c r="B438" s="21">
        <f t="shared" si="49"/>
        <v>44935</v>
      </c>
      <c r="C438" s="26">
        <f t="shared" si="48"/>
        <v>757294.98880811641</v>
      </c>
      <c r="D438" s="26">
        <f t="shared" si="55"/>
        <v>7976.1323951041322</v>
      </c>
      <c r="E438" s="27"/>
      <c r="F438" s="26">
        <f t="shared" si="50"/>
        <v>7976.1323951041322</v>
      </c>
      <c r="G438" s="26">
        <f t="shared" si="53"/>
        <v>7191.1670124741804</v>
      </c>
      <c r="H438" s="26">
        <f t="shared" si="54"/>
        <v>784.96538262995148</v>
      </c>
      <c r="I438" s="26">
        <f t="shared" si="51"/>
        <v>750103.82179564226</v>
      </c>
      <c r="J438" s="26">
        <f>SUM($H$18:$H438)</f>
        <v>903055.56013448606</v>
      </c>
    </row>
    <row r="439" spans="1:10" x14ac:dyDescent="0.25">
      <c r="A439" s="20">
        <f t="shared" si="52"/>
        <v>422</v>
      </c>
      <c r="B439" s="21">
        <f t="shared" si="49"/>
        <v>44935</v>
      </c>
      <c r="C439" s="26">
        <f t="shared" si="48"/>
        <v>750103.82179564226</v>
      </c>
      <c r="D439" s="26">
        <f t="shared" si="55"/>
        <v>7976.1323951041322</v>
      </c>
      <c r="E439" s="27"/>
      <c r="F439" s="26">
        <f t="shared" si="50"/>
        <v>7976.1323951041322</v>
      </c>
      <c r="G439" s="26">
        <f t="shared" si="53"/>
        <v>7198.6209336659567</v>
      </c>
      <c r="H439" s="26">
        <f t="shared" si="54"/>
        <v>777.51146143817539</v>
      </c>
      <c r="I439" s="26">
        <f t="shared" si="51"/>
        <v>742905.20086197625</v>
      </c>
      <c r="J439" s="26">
        <f>SUM($H$18:$H439)</f>
        <v>903833.07159592421</v>
      </c>
    </row>
    <row r="440" spans="1:10" x14ac:dyDescent="0.25">
      <c r="A440" s="20">
        <f t="shared" si="52"/>
        <v>423</v>
      </c>
      <c r="B440" s="21">
        <f t="shared" si="49"/>
        <v>44935</v>
      </c>
      <c r="C440" s="26">
        <f t="shared" si="48"/>
        <v>742905.20086197625</v>
      </c>
      <c r="D440" s="26">
        <f t="shared" si="55"/>
        <v>7976.1323951041322</v>
      </c>
      <c r="E440" s="27"/>
      <c r="F440" s="26">
        <f t="shared" si="50"/>
        <v>7976.1323951041322</v>
      </c>
      <c r="G440" s="26">
        <f t="shared" si="53"/>
        <v>7206.0825811337372</v>
      </c>
      <c r="H440" s="26">
        <f t="shared" si="54"/>
        <v>770.04981397039467</v>
      </c>
      <c r="I440" s="26">
        <f t="shared" si="51"/>
        <v>735699.11828084255</v>
      </c>
      <c r="J440" s="26">
        <f>SUM($H$18:$H440)</f>
        <v>904603.12140989455</v>
      </c>
    </row>
    <row r="441" spans="1:10" x14ac:dyDescent="0.25">
      <c r="A441" s="20">
        <f t="shared" si="52"/>
        <v>424</v>
      </c>
      <c r="B441" s="21">
        <f t="shared" si="49"/>
        <v>44935</v>
      </c>
      <c r="C441" s="26">
        <f t="shared" ref="C441:C537" si="56">IF(Pay_Num&lt;&gt;"",I440,"")</f>
        <v>735699.11828084255</v>
      </c>
      <c r="D441" s="26">
        <f t="shared" si="55"/>
        <v>7976.1323951041322</v>
      </c>
      <c r="E441" s="27"/>
      <c r="F441" s="26">
        <f t="shared" si="50"/>
        <v>7976.1323951041322</v>
      </c>
      <c r="G441" s="26">
        <f t="shared" si="53"/>
        <v>7213.5519628861048</v>
      </c>
      <c r="H441" s="26">
        <f t="shared" si="54"/>
        <v>762.58043221802723</v>
      </c>
      <c r="I441" s="26">
        <f t="shared" si="51"/>
        <v>728485.56631795643</v>
      </c>
      <c r="J441" s="26">
        <f>SUM($H$18:$H441)</f>
        <v>905365.70184211258</v>
      </c>
    </row>
    <row r="442" spans="1:10" x14ac:dyDescent="0.25">
      <c r="A442" s="20">
        <f t="shared" si="52"/>
        <v>425</v>
      </c>
      <c r="B442" s="21">
        <f t="shared" si="49"/>
        <v>44966</v>
      </c>
      <c r="C442" s="26">
        <f t="shared" si="56"/>
        <v>728485.56631795643</v>
      </c>
      <c r="D442" s="26">
        <f t="shared" si="55"/>
        <v>7976.1323951041322</v>
      </c>
      <c r="E442" s="27"/>
      <c r="F442" s="26">
        <f t="shared" si="50"/>
        <v>7976.1323951041322</v>
      </c>
      <c r="G442" s="26">
        <f t="shared" si="53"/>
        <v>7221.0290869399423</v>
      </c>
      <c r="H442" s="26">
        <f t="shared" si="54"/>
        <v>755.10330816418957</v>
      </c>
      <c r="I442" s="26">
        <f t="shared" si="51"/>
        <v>721264.53723101644</v>
      </c>
      <c r="J442" s="26">
        <f>SUM($H$18:$H442)</f>
        <v>906120.80515027675</v>
      </c>
    </row>
    <row r="443" spans="1:10" x14ac:dyDescent="0.25">
      <c r="A443" s="20">
        <f t="shared" si="52"/>
        <v>426</v>
      </c>
      <c r="B443" s="21">
        <f t="shared" si="49"/>
        <v>44966</v>
      </c>
      <c r="C443" s="26">
        <f t="shared" si="56"/>
        <v>721264.53723101644</v>
      </c>
      <c r="D443" s="26">
        <f t="shared" si="55"/>
        <v>7976.1323951041322</v>
      </c>
      <c r="E443" s="27"/>
      <c r="F443" s="26">
        <f t="shared" si="50"/>
        <v>7976.1323951041322</v>
      </c>
      <c r="G443" s="26">
        <f t="shared" si="53"/>
        <v>7228.5139613204437</v>
      </c>
      <c r="H443" s="26">
        <f t="shared" si="54"/>
        <v>747.61843378368826</v>
      </c>
      <c r="I443" s="26">
        <f t="shared" si="51"/>
        <v>714036.02326969604</v>
      </c>
      <c r="J443" s="26">
        <f>SUM($H$18:$H443)</f>
        <v>906868.42358406039</v>
      </c>
    </row>
    <row r="444" spans="1:10" x14ac:dyDescent="0.25">
      <c r="A444" s="20">
        <f t="shared" si="52"/>
        <v>427</v>
      </c>
      <c r="B444" s="21">
        <f t="shared" si="49"/>
        <v>44966</v>
      </c>
      <c r="C444" s="26">
        <f t="shared" si="56"/>
        <v>714036.02326969604</v>
      </c>
      <c r="D444" s="26">
        <f t="shared" si="55"/>
        <v>7976.1323951041322</v>
      </c>
      <c r="E444" s="27"/>
      <c r="F444" s="26">
        <f t="shared" si="50"/>
        <v>7976.1323951041322</v>
      </c>
      <c r="G444" s="26">
        <f t="shared" si="53"/>
        <v>7236.0065940611203</v>
      </c>
      <c r="H444" s="26">
        <f t="shared" si="54"/>
        <v>740.12580104301196</v>
      </c>
      <c r="I444" s="26">
        <f t="shared" si="51"/>
        <v>706800.01667563489</v>
      </c>
      <c r="J444" s="26">
        <f>SUM($H$18:$H444)</f>
        <v>907608.5493851034</v>
      </c>
    </row>
    <row r="445" spans="1:10" x14ac:dyDescent="0.25">
      <c r="A445" s="20">
        <f t="shared" si="52"/>
        <v>428</v>
      </c>
      <c r="B445" s="21">
        <f t="shared" si="49"/>
        <v>44966</v>
      </c>
      <c r="C445" s="26">
        <f t="shared" si="56"/>
        <v>706800.01667563489</v>
      </c>
      <c r="D445" s="26">
        <f t="shared" si="55"/>
        <v>7976.1323951041322</v>
      </c>
      <c r="E445" s="27"/>
      <c r="F445" s="26">
        <f t="shared" si="50"/>
        <v>7976.1323951041322</v>
      </c>
      <c r="G445" s="26">
        <f t="shared" si="53"/>
        <v>7243.5069932038105</v>
      </c>
      <c r="H445" s="26">
        <f t="shared" si="54"/>
        <v>732.62540190032155</v>
      </c>
      <c r="I445" s="26">
        <f t="shared" si="51"/>
        <v>699556.50968243112</v>
      </c>
      <c r="J445" s="26">
        <f>SUM($H$18:$H445)</f>
        <v>908341.17478700366</v>
      </c>
    </row>
    <row r="446" spans="1:10" x14ac:dyDescent="0.25">
      <c r="A446" s="20">
        <f t="shared" si="52"/>
        <v>429</v>
      </c>
      <c r="B446" s="21">
        <f t="shared" si="49"/>
        <v>44994</v>
      </c>
      <c r="C446" s="26">
        <f t="shared" si="56"/>
        <v>699556.50968243112</v>
      </c>
      <c r="D446" s="26">
        <f t="shared" si="55"/>
        <v>7976.1323951041322</v>
      </c>
      <c r="E446" s="27"/>
      <c r="F446" s="26">
        <f t="shared" si="50"/>
        <v>7976.1323951041322</v>
      </c>
      <c r="G446" s="26">
        <f t="shared" si="53"/>
        <v>7251.0151667986893</v>
      </c>
      <c r="H446" s="26">
        <f t="shared" si="54"/>
        <v>725.11722830544306</v>
      </c>
      <c r="I446" s="26">
        <f t="shared" si="51"/>
        <v>692305.4945156324</v>
      </c>
      <c r="J446" s="26">
        <f>SUM($H$18:$H446)</f>
        <v>909066.2920153091</v>
      </c>
    </row>
    <row r="447" spans="1:10" x14ac:dyDescent="0.25">
      <c r="A447" s="20">
        <f t="shared" si="52"/>
        <v>430</v>
      </c>
      <c r="B447" s="21">
        <f t="shared" si="49"/>
        <v>44994</v>
      </c>
      <c r="C447" s="26">
        <f t="shared" si="56"/>
        <v>692305.4945156324</v>
      </c>
      <c r="D447" s="26">
        <f t="shared" si="55"/>
        <v>7976.1323951041322</v>
      </c>
      <c r="E447" s="27"/>
      <c r="F447" s="26">
        <f t="shared" si="50"/>
        <v>7976.1323951041322</v>
      </c>
      <c r="G447" s="26">
        <f t="shared" si="53"/>
        <v>7258.5311229042745</v>
      </c>
      <c r="H447" s="26">
        <f t="shared" si="54"/>
        <v>717.60127219985748</v>
      </c>
      <c r="I447" s="26">
        <f t="shared" si="51"/>
        <v>685046.96339272812</v>
      </c>
      <c r="J447" s="26">
        <f>SUM($H$18:$H447)</f>
        <v>909783.89328750898</v>
      </c>
    </row>
    <row r="448" spans="1:10" x14ac:dyDescent="0.25">
      <c r="A448" s="20">
        <f t="shared" si="52"/>
        <v>431</v>
      </c>
      <c r="B448" s="21">
        <f t="shared" si="49"/>
        <v>44994</v>
      </c>
      <c r="C448" s="26">
        <f t="shared" si="56"/>
        <v>685046.96339272812</v>
      </c>
      <c r="D448" s="26">
        <f t="shared" si="55"/>
        <v>7976.1323951041322</v>
      </c>
      <c r="E448" s="27"/>
      <c r="F448" s="26">
        <f t="shared" si="50"/>
        <v>7976.1323951041322</v>
      </c>
      <c r="G448" s="26">
        <f t="shared" si="53"/>
        <v>7266.0548695874386</v>
      </c>
      <c r="H448" s="26">
        <f t="shared" si="54"/>
        <v>710.07752551669319</v>
      </c>
      <c r="I448" s="26">
        <f t="shared" si="51"/>
        <v>677780.90852314071</v>
      </c>
      <c r="J448" s="26">
        <f>SUM($H$18:$H448)</f>
        <v>910493.97081302572</v>
      </c>
    </row>
    <row r="449" spans="1:10" x14ac:dyDescent="0.25">
      <c r="A449" s="20">
        <f t="shared" si="52"/>
        <v>432</v>
      </c>
      <c r="B449" s="21">
        <f t="shared" si="49"/>
        <v>44994</v>
      </c>
      <c r="C449" s="26">
        <f t="shared" si="56"/>
        <v>677780.90852314071</v>
      </c>
      <c r="D449" s="26">
        <f t="shared" si="55"/>
        <v>7976.1323951041322</v>
      </c>
      <c r="E449" s="27"/>
      <c r="F449" s="26">
        <f t="shared" si="50"/>
        <v>7976.1323951041322</v>
      </c>
      <c r="G449" s="26">
        <f t="shared" si="53"/>
        <v>7273.5864149234148</v>
      </c>
      <c r="H449" s="26">
        <f t="shared" si="54"/>
        <v>702.54598018071715</v>
      </c>
      <c r="I449" s="26">
        <f t="shared" si="51"/>
        <v>670507.32210821728</v>
      </c>
      <c r="J449" s="26">
        <f>SUM($H$18:$H449)</f>
        <v>911196.51679320645</v>
      </c>
    </row>
    <row r="450" spans="1:10" x14ac:dyDescent="0.25">
      <c r="A450" s="20">
        <f t="shared" si="52"/>
        <v>433</v>
      </c>
      <c r="B450" s="21">
        <f t="shared" si="49"/>
        <v>44994</v>
      </c>
      <c r="C450" s="26">
        <f t="shared" si="56"/>
        <v>670507.32210821728</v>
      </c>
      <c r="D450" s="26">
        <f t="shared" si="55"/>
        <v>7976.1323951041322</v>
      </c>
      <c r="E450" s="27"/>
      <c r="F450" s="26">
        <f t="shared" si="50"/>
        <v>7976.1323951041322</v>
      </c>
      <c r="G450" s="26">
        <f t="shared" si="53"/>
        <v>7281.1257669958068</v>
      </c>
      <c r="H450" s="26">
        <f t="shared" si="54"/>
        <v>695.00662810832534</v>
      </c>
      <c r="I450" s="26">
        <f t="shared" si="51"/>
        <v>663226.19634122145</v>
      </c>
      <c r="J450" s="26">
        <f>SUM($H$18:$H450)</f>
        <v>911891.52342131478</v>
      </c>
    </row>
    <row r="451" spans="1:10" x14ac:dyDescent="0.25">
      <c r="A451" s="20">
        <f t="shared" si="52"/>
        <v>434</v>
      </c>
      <c r="B451" s="21">
        <f t="shared" si="49"/>
        <v>45025</v>
      </c>
      <c r="C451" s="26">
        <f t="shared" si="56"/>
        <v>663226.19634122145</v>
      </c>
      <c r="D451" s="26">
        <f t="shared" si="55"/>
        <v>7976.1323951041322</v>
      </c>
      <c r="E451" s="27"/>
      <c r="F451" s="26">
        <f t="shared" si="50"/>
        <v>7976.1323951041322</v>
      </c>
      <c r="G451" s="26">
        <f t="shared" si="53"/>
        <v>7288.672933896597</v>
      </c>
      <c r="H451" s="26">
        <f t="shared" si="54"/>
        <v>687.45946120753536</v>
      </c>
      <c r="I451" s="26">
        <f t="shared" si="51"/>
        <v>655937.5234073248</v>
      </c>
      <c r="J451" s="26">
        <f>SUM($H$18:$H451)</f>
        <v>912578.98288252228</v>
      </c>
    </row>
    <row r="452" spans="1:10" x14ac:dyDescent="0.25">
      <c r="A452" s="20">
        <f t="shared" si="52"/>
        <v>435</v>
      </c>
      <c r="B452" s="21">
        <f t="shared" si="49"/>
        <v>45025</v>
      </c>
      <c r="C452" s="26">
        <f t="shared" si="56"/>
        <v>655937.5234073248</v>
      </c>
      <c r="D452" s="26">
        <f t="shared" si="55"/>
        <v>7976.1323951041322</v>
      </c>
      <c r="E452" s="27"/>
      <c r="F452" s="26">
        <f t="shared" si="50"/>
        <v>7976.1323951041322</v>
      </c>
      <c r="G452" s="26">
        <f t="shared" si="53"/>
        <v>7296.2279237261555</v>
      </c>
      <c r="H452" s="26">
        <f t="shared" si="54"/>
        <v>679.90447137797719</v>
      </c>
      <c r="I452" s="26">
        <f t="shared" si="51"/>
        <v>648641.2954835986</v>
      </c>
      <c r="J452" s="26">
        <f>SUM($H$18:$H452)</f>
        <v>913258.88735390024</v>
      </c>
    </row>
    <row r="453" spans="1:10" x14ac:dyDescent="0.25">
      <c r="A453" s="20">
        <f t="shared" si="52"/>
        <v>436</v>
      </c>
      <c r="B453" s="21">
        <f t="shared" si="49"/>
        <v>45025</v>
      </c>
      <c r="C453" s="26">
        <f t="shared" si="56"/>
        <v>648641.2954835986</v>
      </c>
      <c r="D453" s="26">
        <f t="shared" si="55"/>
        <v>7976.1323951041322</v>
      </c>
      <c r="E453" s="27"/>
      <c r="F453" s="26">
        <f t="shared" si="50"/>
        <v>7976.1323951041322</v>
      </c>
      <c r="G453" s="26">
        <f t="shared" si="53"/>
        <v>7303.7907445932478</v>
      </c>
      <c r="H453" s="26">
        <f t="shared" si="54"/>
        <v>672.34165051088405</v>
      </c>
      <c r="I453" s="26">
        <f t="shared" si="51"/>
        <v>641337.50473900535</v>
      </c>
      <c r="J453" s="26">
        <f>SUM($H$18:$H453)</f>
        <v>913931.22900441114</v>
      </c>
    </row>
    <row r="454" spans="1:10" x14ac:dyDescent="0.25">
      <c r="A454" s="20">
        <f t="shared" si="52"/>
        <v>437</v>
      </c>
      <c r="B454" s="21">
        <f t="shared" si="49"/>
        <v>45025</v>
      </c>
      <c r="C454" s="26">
        <f t="shared" si="56"/>
        <v>641337.50473900535</v>
      </c>
      <c r="D454" s="26">
        <f t="shared" si="55"/>
        <v>7976.1323951041322</v>
      </c>
      <c r="E454" s="27"/>
      <c r="F454" s="26">
        <f t="shared" si="50"/>
        <v>7976.1323951041322</v>
      </c>
      <c r="G454" s="26">
        <f t="shared" si="53"/>
        <v>7311.3614046150478</v>
      </c>
      <c r="H454" s="26">
        <f t="shared" si="54"/>
        <v>664.77099048908451</v>
      </c>
      <c r="I454" s="26">
        <f t="shared" si="51"/>
        <v>634026.14333439025</v>
      </c>
      <c r="J454" s="26">
        <f>SUM($H$18:$H454)</f>
        <v>914595.99999490019</v>
      </c>
    </row>
    <row r="455" spans="1:10" x14ac:dyDescent="0.25">
      <c r="A455" s="20">
        <f t="shared" si="52"/>
        <v>438</v>
      </c>
      <c r="B455" s="21">
        <f t="shared" si="49"/>
        <v>45055</v>
      </c>
      <c r="C455" s="26">
        <f t="shared" si="56"/>
        <v>634026.14333439025</v>
      </c>
      <c r="D455" s="26">
        <f t="shared" si="55"/>
        <v>7976.1323951041322</v>
      </c>
      <c r="E455" s="27"/>
      <c r="F455" s="26">
        <f t="shared" si="50"/>
        <v>7976.1323951041322</v>
      </c>
      <c r="G455" s="26">
        <f t="shared" si="53"/>
        <v>7318.9399119171394</v>
      </c>
      <c r="H455" s="26">
        <f t="shared" si="54"/>
        <v>657.19248318699294</v>
      </c>
      <c r="I455" s="26">
        <f t="shared" si="51"/>
        <v>626707.20342247316</v>
      </c>
      <c r="J455" s="26">
        <f>SUM($H$18:$H455)</f>
        <v>915253.19247808715</v>
      </c>
    </row>
    <row r="456" spans="1:10" x14ac:dyDescent="0.25">
      <c r="A456" s="20">
        <f t="shared" si="52"/>
        <v>439</v>
      </c>
      <c r="B456" s="21">
        <f t="shared" si="49"/>
        <v>45055</v>
      </c>
      <c r="C456" s="26">
        <f t="shared" si="56"/>
        <v>626707.20342247316</v>
      </c>
      <c r="D456" s="26">
        <f t="shared" si="55"/>
        <v>7976.1323951041322</v>
      </c>
      <c r="E456" s="27"/>
      <c r="F456" s="26">
        <f t="shared" si="50"/>
        <v>7976.1323951041322</v>
      </c>
      <c r="G456" s="26">
        <f t="shared" si="53"/>
        <v>7326.5262746335302</v>
      </c>
      <c r="H456" s="26">
        <f t="shared" si="54"/>
        <v>649.60612047060204</v>
      </c>
      <c r="I456" s="26">
        <f t="shared" si="51"/>
        <v>619380.67714783968</v>
      </c>
      <c r="J456" s="26">
        <f>SUM($H$18:$H456)</f>
        <v>915902.79859855771</v>
      </c>
    </row>
    <row r="457" spans="1:10" x14ac:dyDescent="0.25">
      <c r="A457" s="20">
        <f t="shared" si="52"/>
        <v>440</v>
      </c>
      <c r="B457" s="21">
        <f t="shared" si="49"/>
        <v>45055</v>
      </c>
      <c r="C457" s="26">
        <f t="shared" si="56"/>
        <v>619380.67714783968</v>
      </c>
      <c r="D457" s="26">
        <f t="shared" si="55"/>
        <v>7976.1323951041322</v>
      </c>
      <c r="E457" s="27"/>
      <c r="F457" s="26">
        <f t="shared" si="50"/>
        <v>7976.1323951041322</v>
      </c>
      <c r="G457" s="26">
        <f t="shared" si="53"/>
        <v>7334.1205009066598</v>
      </c>
      <c r="H457" s="26">
        <f t="shared" si="54"/>
        <v>642.01189419747232</v>
      </c>
      <c r="I457" s="26">
        <f t="shared" si="51"/>
        <v>612046.55664693308</v>
      </c>
      <c r="J457" s="26">
        <f>SUM($H$18:$H457)</f>
        <v>916544.81049275515</v>
      </c>
    </row>
    <row r="458" spans="1:10" x14ac:dyDescent="0.25">
      <c r="A458" s="20">
        <f t="shared" si="52"/>
        <v>441</v>
      </c>
      <c r="B458" s="21">
        <f t="shared" si="49"/>
        <v>45055</v>
      </c>
      <c r="C458" s="26">
        <f t="shared" si="56"/>
        <v>612046.55664693308</v>
      </c>
      <c r="D458" s="26">
        <f t="shared" si="55"/>
        <v>7976.1323951041322</v>
      </c>
      <c r="E458" s="27"/>
      <c r="F458" s="26">
        <f t="shared" si="50"/>
        <v>7976.1323951041322</v>
      </c>
      <c r="G458" s="26">
        <f t="shared" si="53"/>
        <v>7341.722598887407</v>
      </c>
      <c r="H458" s="26">
        <f t="shared" si="54"/>
        <v>634.409796216725</v>
      </c>
      <c r="I458" s="26">
        <f t="shared" si="51"/>
        <v>604704.83404804568</v>
      </c>
      <c r="J458" s="26">
        <f>SUM($H$18:$H458)</f>
        <v>917179.2202889719</v>
      </c>
    </row>
    <row r="459" spans="1:10" x14ac:dyDescent="0.25">
      <c r="A459" s="20">
        <f t="shared" si="52"/>
        <v>442</v>
      </c>
      <c r="B459" s="21">
        <f t="shared" si="49"/>
        <v>45086</v>
      </c>
      <c r="C459" s="26">
        <f t="shared" si="56"/>
        <v>604704.83404804568</v>
      </c>
      <c r="D459" s="26">
        <f t="shared" si="55"/>
        <v>7976.1323951041322</v>
      </c>
      <c r="E459" s="27"/>
      <c r="F459" s="26">
        <f t="shared" si="50"/>
        <v>7976.1323951041322</v>
      </c>
      <c r="G459" s="26">
        <f t="shared" si="53"/>
        <v>7349.3325767350998</v>
      </c>
      <c r="H459" s="26">
        <f t="shared" si="54"/>
        <v>626.79981836903198</v>
      </c>
      <c r="I459" s="26">
        <f t="shared" si="51"/>
        <v>597355.50147131062</v>
      </c>
      <c r="J459" s="26">
        <f>SUM($H$18:$H459)</f>
        <v>917806.02010734088</v>
      </c>
    </row>
    <row r="460" spans="1:10" x14ac:dyDescent="0.25">
      <c r="A460" s="20">
        <f t="shared" si="52"/>
        <v>443</v>
      </c>
      <c r="B460" s="21">
        <f t="shared" si="49"/>
        <v>45086</v>
      </c>
      <c r="C460" s="26">
        <f t="shared" si="56"/>
        <v>597355.50147131062</v>
      </c>
      <c r="D460" s="26">
        <f t="shared" si="55"/>
        <v>7976.1323951041322</v>
      </c>
      <c r="E460" s="27"/>
      <c r="F460" s="26">
        <f t="shared" si="50"/>
        <v>7976.1323951041322</v>
      </c>
      <c r="G460" s="26">
        <f t="shared" si="53"/>
        <v>7356.9504426175235</v>
      </c>
      <c r="H460" s="26">
        <f t="shared" si="54"/>
        <v>619.18195248660857</v>
      </c>
      <c r="I460" s="26">
        <f t="shared" si="51"/>
        <v>589998.55102869309</v>
      </c>
      <c r="J460" s="26">
        <f>SUM($H$18:$H460)</f>
        <v>918425.20205982751</v>
      </c>
    </row>
    <row r="461" spans="1:10" x14ac:dyDescent="0.25">
      <c r="A461" s="20">
        <f t="shared" si="52"/>
        <v>444</v>
      </c>
      <c r="B461" s="21">
        <f t="shared" si="49"/>
        <v>45086</v>
      </c>
      <c r="C461" s="26">
        <f t="shared" si="56"/>
        <v>589998.55102869309</v>
      </c>
      <c r="D461" s="26">
        <f t="shared" si="55"/>
        <v>7976.1323951041322</v>
      </c>
      <c r="E461" s="27"/>
      <c r="F461" s="26">
        <f t="shared" si="50"/>
        <v>7976.1323951041322</v>
      </c>
      <c r="G461" s="26">
        <f t="shared" si="53"/>
        <v>7364.5762047109292</v>
      </c>
      <c r="H461" s="26">
        <f t="shared" si="54"/>
        <v>611.55619039320311</v>
      </c>
      <c r="I461" s="26">
        <f t="shared" si="51"/>
        <v>582633.97482398222</v>
      </c>
      <c r="J461" s="26">
        <f>SUM($H$18:$H461)</f>
        <v>919036.75825022068</v>
      </c>
    </row>
    <row r="462" spans="1:10" x14ac:dyDescent="0.25">
      <c r="A462" s="20">
        <f t="shared" si="52"/>
        <v>445</v>
      </c>
      <c r="B462" s="21">
        <f t="shared" si="49"/>
        <v>45086</v>
      </c>
      <c r="C462" s="26">
        <f t="shared" si="56"/>
        <v>582633.97482398222</v>
      </c>
      <c r="D462" s="26">
        <f t="shared" si="55"/>
        <v>7976.1323951041322</v>
      </c>
      <c r="E462" s="27"/>
      <c r="F462" s="26">
        <f t="shared" si="50"/>
        <v>7976.1323951041322</v>
      </c>
      <c r="G462" s="26">
        <f t="shared" si="53"/>
        <v>7372.2098712000425</v>
      </c>
      <c r="H462" s="26">
        <f t="shared" si="54"/>
        <v>603.9225239040893</v>
      </c>
      <c r="I462" s="26">
        <f t="shared" si="51"/>
        <v>575261.76495278219</v>
      </c>
      <c r="J462" s="26">
        <f>SUM($H$18:$H462)</f>
        <v>919640.6807741248</v>
      </c>
    </row>
    <row r="463" spans="1:10" x14ac:dyDescent="0.25">
      <c r="A463" s="20">
        <f t="shared" si="52"/>
        <v>446</v>
      </c>
      <c r="B463" s="21">
        <f t="shared" si="49"/>
        <v>45086</v>
      </c>
      <c r="C463" s="26">
        <f t="shared" si="56"/>
        <v>575261.76495278219</v>
      </c>
      <c r="D463" s="26">
        <f t="shared" si="55"/>
        <v>7976.1323951041322</v>
      </c>
      <c r="E463" s="27"/>
      <c r="F463" s="26">
        <f t="shared" si="50"/>
        <v>7976.1323951041322</v>
      </c>
      <c r="G463" s="26">
        <f t="shared" si="53"/>
        <v>7379.8514502780754</v>
      </c>
      <c r="H463" s="26">
        <f t="shared" si="54"/>
        <v>596.28094482605695</v>
      </c>
      <c r="I463" s="26">
        <f t="shared" si="51"/>
        <v>567881.91350250412</v>
      </c>
      <c r="J463" s="26">
        <f>SUM($H$18:$H463)</f>
        <v>920236.96171895089</v>
      </c>
    </row>
    <row r="464" spans="1:10" x14ac:dyDescent="0.25">
      <c r="A464" s="20">
        <f t="shared" si="52"/>
        <v>447</v>
      </c>
      <c r="B464" s="21">
        <f t="shared" si="49"/>
        <v>45116</v>
      </c>
      <c r="C464" s="26">
        <f t="shared" si="56"/>
        <v>567881.91350250412</v>
      </c>
      <c r="D464" s="26">
        <f t="shared" si="55"/>
        <v>7976.1323951041322</v>
      </c>
      <c r="E464" s="27"/>
      <c r="F464" s="26">
        <f t="shared" si="50"/>
        <v>7976.1323951041322</v>
      </c>
      <c r="G464" s="26">
        <f t="shared" si="53"/>
        <v>7387.5009501467284</v>
      </c>
      <c r="H464" s="26">
        <f t="shared" si="54"/>
        <v>588.63144495740335</v>
      </c>
      <c r="I464" s="26">
        <f t="shared" si="51"/>
        <v>560494.41255235742</v>
      </c>
      <c r="J464" s="26">
        <f>SUM($H$18:$H464)</f>
        <v>920825.59316390834</v>
      </c>
    </row>
    <row r="465" spans="1:10" x14ac:dyDescent="0.25">
      <c r="A465" s="20">
        <f t="shared" si="52"/>
        <v>448</v>
      </c>
      <c r="B465" s="21">
        <f t="shared" si="49"/>
        <v>45116</v>
      </c>
      <c r="C465" s="26">
        <f t="shared" si="56"/>
        <v>560494.41255235742</v>
      </c>
      <c r="D465" s="26">
        <f t="shared" si="55"/>
        <v>7976.1323951041322</v>
      </c>
      <c r="E465" s="27"/>
      <c r="F465" s="26">
        <f t="shared" si="50"/>
        <v>7976.1323951041322</v>
      </c>
      <c r="G465" s="26">
        <f t="shared" si="53"/>
        <v>7395.1583790162076</v>
      </c>
      <c r="H465" s="26">
        <f t="shared" si="54"/>
        <v>580.97401608792438</v>
      </c>
      <c r="I465" s="26">
        <f t="shared" si="51"/>
        <v>553099.25417334121</v>
      </c>
      <c r="J465" s="26">
        <f>SUM($H$18:$H465)</f>
        <v>921406.56717999629</v>
      </c>
    </row>
    <row r="466" spans="1:10" x14ac:dyDescent="0.25">
      <c r="A466" s="20">
        <f t="shared" si="52"/>
        <v>449</v>
      </c>
      <c r="B466" s="21">
        <f t="shared" ref="B466:B537" si="57">IF(Pay_Num&lt;&gt;"",DATE(YEAR(Loan_Start),MONTH(Loan_Start)+(Pay_Num)*12/Num_Pmt_Per_Year,DAY(Loan_Start)),"")</f>
        <v>45116</v>
      </c>
      <c r="C466" s="26">
        <f t="shared" si="56"/>
        <v>553099.25417334121</v>
      </c>
      <c r="D466" s="26">
        <f t="shared" si="55"/>
        <v>7976.1323951041322</v>
      </c>
      <c r="E466" s="27"/>
      <c r="F466" s="26">
        <f t="shared" ref="F466:F537" si="58">IF(AND(Pay_Num&lt;&gt;"",Sched_Pay+Extra_Pay&lt;Beg_Bal),Sched_Pay+Extra_Pay,IF(Pay_Num&lt;&gt;"",Beg_Bal,""))</f>
        <v>7976.1323951041322</v>
      </c>
      <c r="G466" s="26">
        <f t="shared" si="53"/>
        <v>7402.8237451052264</v>
      </c>
      <c r="H466" s="26">
        <f t="shared" si="54"/>
        <v>573.30864999890559</v>
      </c>
      <c r="I466" s="26">
        <f t="shared" ref="I466:I537" si="59">IF(AND(Pay_Num&lt;&gt;"",Sched_Pay+Extra_Pay&lt;Beg_Bal),Beg_Bal-Princ,IF(Pay_Num&lt;&gt;"",0,""))</f>
        <v>545696.43042823602</v>
      </c>
      <c r="J466" s="26">
        <f>SUM($H$18:$H466)</f>
        <v>921979.87582999514</v>
      </c>
    </row>
    <row r="467" spans="1:10" x14ac:dyDescent="0.25">
      <c r="A467" s="20">
        <f t="shared" ref="A467:A562" si="60">IF(Values_Entered,A466+1,"")</f>
        <v>450</v>
      </c>
      <c r="B467" s="21">
        <f t="shared" si="57"/>
        <v>45116</v>
      </c>
      <c r="C467" s="26">
        <f t="shared" si="56"/>
        <v>545696.43042823602</v>
      </c>
      <c r="D467" s="26">
        <f t="shared" si="55"/>
        <v>7976.1323951041322</v>
      </c>
      <c r="E467" s="27"/>
      <c r="F467" s="26">
        <f t="shared" si="58"/>
        <v>7976.1323951041322</v>
      </c>
      <c r="G467" s="26">
        <f t="shared" ref="G467:G537" si="61">IF(Pay_Num&lt;&gt;"",Total_Pay-Int,"")</f>
        <v>7410.4970566410184</v>
      </c>
      <c r="H467" s="26">
        <f t="shared" ref="H467:H537" si="62">IF(Pay_Num&lt;&gt;"",Beg_Bal*Interest_Rate/Num_Pmt_Per_Year,"")</f>
        <v>565.63533846311395</v>
      </c>
      <c r="I467" s="26">
        <f t="shared" si="59"/>
        <v>538285.93337159499</v>
      </c>
      <c r="J467" s="26">
        <f>SUM($H$18:$H467)</f>
        <v>922545.51116845827</v>
      </c>
    </row>
    <row r="468" spans="1:10" x14ac:dyDescent="0.25">
      <c r="A468" s="20">
        <f t="shared" si="60"/>
        <v>451</v>
      </c>
      <c r="B468" s="21">
        <f t="shared" si="57"/>
        <v>45147</v>
      </c>
      <c r="C468" s="26">
        <f t="shared" si="56"/>
        <v>538285.93337159499</v>
      </c>
      <c r="D468" s="26">
        <f t="shared" ref="D468:D537" si="63">IF(Pay_Num&lt;&gt;"",Scheduled_Monthly_Payment,"")</f>
        <v>7976.1323951041322</v>
      </c>
      <c r="E468" s="27"/>
      <c r="F468" s="26">
        <f t="shared" si="58"/>
        <v>7976.1323951041322</v>
      </c>
      <c r="G468" s="26">
        <f t="shared" si="61"/>
        <v>7418.1783218593446</v>
      </c>
      <c r="H468" s="26">
        <f t="shared" si="62"/>
        <v>557.95407324478788</v>
      </c>
      <c r="I468" s="26">
        <f t="shared" si="59"/>
        <v>530867.75504973566</v>
      </c>
      <c r="J468" s="26">
        <f>SUM($H$18:$H468)</f>
        <v>923103.46524170309</v>
      </c>
    </row>
    <row r="469" spans="1:10" x14ac:dyDescent="0.25">
      <c r="A469" s="20">
        <f t="shared" si="60"/>
        <v>452</v>
      </c>
      <c r="B469" s="21">
        <f t="shared" si="57"/>
        <v>45147</v>
      </c>
      <c r="C469" s="26">
        <f t="shared" si="56"/>
        <v>530867.75504973566</v>
      </c>
      <c r="D469" s="26">
        <f t="shared" si="63"/>
        <v>7976.1323951041322</v>
      </c>
      <c r="E469" s="27"/>
      <c r="F469" s="26">
        <f t="shared" si="58"/>
        <v>7976.1323951041322</v>
      </c>
      <c r="G469" s="26">
        <f t="shared" si="61"/>
        <v>7425.8675490045025</v>
      </c>
      <c r="H469" s="26">
        <f t="shared" si="62"/>
        <v>550.26484609962984</v>
      </c>
      <c r="I469" s="26">
        <f t="shared" si="59"/>
        <v>523441.88750073116</v>
      </c>
      <c r="J469" s="26">
        <f>SUM($H$18:$H469)</f>
        <v>923653.73008780275</v>
      </c>
    </row>
    <row r="470" spans="1:10" x14ac:dyDescent="0.25">
      <c r="A470" s="20">
        <f t="shared" si="60"/>
        <v>453</v>
      </c>
      <c r="B470" s="21">
        <f t="shared" si="57"/>
        <v>45147</v>
      </c>
      <c r="C470" s="26">
        <f t="shared" si="56"/>
        <v>523441.88750073116</v>
      </c>
      <c r="D470" s="26">
        <f t="shared" si="63"/>
        <v>7976.1323951041322</v>
      </c>
      <c r="E470" s="27"/>
      <c r="F470" s="26">
        <f t="shared" si="58"/>
        <v>7976.1323951041322</v>
      </c>
      <c r="G470" s="26">
        <f t="shared" si="61"/>
        <v>7433.5647463293362</v>
      </c>
      <c r="H470" s="26">
        <f t="shared" si="62"/>
        <v>542.56764877479634</v>
      </c>
      <c r="I470" s="26">
        <f t="shared" si="59"/>
        <v>516008.32275440183</v>
      </c>
      <c r="J470" s="26">
        <f>SUM($H$18:$H470)</f>
        <v>924196.29773657757</v>
      </c>
    </row>
    <row r="471" spans="1:10" x14ac:dyDescent="0.25">
      <c r="A471" s="20">
        <f t="shared" si="60"/>
        <v>454</v>
      </c>
      <c r="B471" s="21">
        <f t="shared" si="57"/>
        <v>45147</v>
      </c>
      <c r="C471" s="26">
        <f t="shared" si="56"/>
        <v>516008.32275440183</v>
      </c>
      <c r="D471" s="26">
        <f t="shared" si="63"/>
        <v>7976.1323951041322</v>
      </c>
      <c r="E471" s="27"/>
      <c r="F471" s="26">
        <f t="shared" si="58"/>
        <v>7976.1323951041322</v>
      </c>
      <c r="G471" s="26">
        <f t="shared" si="61"/>
        <v>7441.2699220952427</v>
      </c>
      <c r="H471" s="26">
        <f t="shared" si="62"/>
        <v>534.86247300888965</v>
      </c>
      <c r="I471" s="26">
        <f t="shared" si="59"/>
        <v>508567.0528323066</v>
      </c>
      <c r="J471" s="26">
        <f>SUM($H$18:$H471)</f>
        <v>924731.16020958649</v>
      </c>
    </row>
    <row r="472" spans="1:10" x14ac:dyDescent="0.25">
      <c r="A472" s="20">
        <f t="shared" si="60"/>
        <v>455</v>
      </c>
      <c r="B472" s="21">
        <f t="shared" si="57"/>
        <v>45178</v>
      </c>
      <c r="C472" s="26">
        <f t="shared" si="56"/>
        <v>508567.0528323066</v>
      </c>
      <c r="D472" s="26">
        <f t="shared" si="63"/>
        <v>7976.1323951041322</v>
      </c>
      <c r="E472" s="27"/>
      <c r="F472" s="26">
        <f t="shared" si="58"/>
        <v>7976.1323951041322</v>
      </c>
      <c r="G472" s="26">
        <f t="shared" si="61"/>
        <v>7448.9830845721835</v>
      </c>
      <c r="H472" s="26">
        <f t="shared" si="62"/>
        <v>527.14931053194857</v>
      </c>
      <c r="I472" s="26">
        <f t="shared" si="59"/>
        <v>501118.06974773441</v>
      </c>
      <c r="J472" s="26">
        <f>SUM($H$18:$H472)</f>
        <v>925258.3095201184</v>
      </c>
    </row>
    <row r="473" spans="1:10" x14ac:dyDescent="0.25">
      <c r="A473" s="20">
        <f t="shared" si="60"/>
        <v>456</v>
      </c>
      <c r="B473" s="21">
        <f t="shared" si="57"/>
        <v>45178</v>
      </c>
      <c r="C473" s="26">
        <f t="shared" si="56"/>
        <v>501118.06974773441</v>
      </c>
      <c r="D473" s="26">
        <f t="shared" si="63"/>
        <v>7976.1323951041322</v>
      </c>
      <c r="E473" s="27"/>
      <c r="F473" s="26">
        <f t="shared" si="58"/>
        <v>7976.1323951041322</v>
      </c>
      <c r="G473" s="26">
        <f t="shared" si="61"/>
        <v>7456.7042420386924</v>
      </c>
      <c r="H473" s="26">
        <f t="shared" si="62"/>
        <v>519.42815306544014</v>
      </c>
      <c r="I473" s="26">
        <f t="shared" si="59"/>
        <v>493661.36550569569</v>
      </c>
      <c r="J473" s="26">
        <f>SUM($H$18:$H473)</f>
        <v>925777.73767318379</v>
      </c>
    </row>
    <row r="474" spans="1:10" x14ac:dyDescent="0.25">
      <c r="A474" s="20">
        <f t="shared" si="60"/>
        <v>457</v>
      </c>
      <c r="B474" s="21">
        <f t="shared" si="57"/>
        <v>45178</v>
      </c>
      <c r="C474" s="26">
        <f t="shared" si="56"/>
        <v>493661.36550569569</v>
      </c>
      <c r="D474" s="26">
        <f t="shared" si="63"/>
        <v>7976.1323951041322</v>
      </c>
      <c r="E474" s="27"/>
      <c r="F474" s="26">
        <f t="shared" si="58"/>
        <v>7976.1323951041322</v>
      </c>
      <c r="G474" s="26">
        <f t="shared" si="61"/>
        <v>7464.4334027818823</v>
      </c>
      <c r="H474" s="26">
        <f t="shared" si="62"/>
        <v>511.69899232224998</v>
      </c>
      <c r="I474" s="26">
        <f t="shared" si="59"/>
        <v>486196.93210291379</v>
      </c>
      <c r="J474" s="26">
        <f>SUM($H$18:$H474)</f>
        <v>926289.43666550599</v>
      </c>
    </row>
    <row r="475" spans="1:10" x14ac:dyDescent="0.25">
      <c r="A475" s="20">
        <f t="shared" si="60"/>
        <v>458</v>
      </c>
      <c r="B475" s="21">
        <f t="shared" si="57"/>
        <v>45178</v>
      </c>
      <c r="C475" s="26">
        <f t="shared" si="56"/>
        <v>486196.93210291379</v>
      </c>
      <c r="D475" s="26">
        <f t="shared" si="63"/>
        <v>7976.1323951041322</v>
      </c>
      <c r="E475" s="27"/>
      <c r="F475" s="26">
        <f t="shared" si="58"/>
        <v>7976.1323951041322</v>
      </c>
      <c r="G475" s="26">
        <f t="shared" si="61"/>
        <v>7472.1705750974579</v>
      </c>
      <c r="H475" s="26">
        <f t="shared" si="62"/>
        <v>503.96182000667409</v>
      </c>
      <c r="I475" s="26">
        <f t="shared" si="59"/>
        <v>478724.76152781636</v>
      </c>
      <c r="J475" s="26">
        <f>SUM($H$18:$H475)</f>
        <v>926793.39848551271</v>
      </c>
    </row>
    <row r="476" spans="1:10" x14ac:dyDescent="0.25">
      <c r="A476" s="20">
        <f t="shared" si="60"/>
        <v>459</v>
      </c>
      <c r="B476" s="21">
        <f t="shared" si="57"/>
        <v>45178</v>
      </c>
      <c r="C476" s="26">
        <f t="shared" si="56"/>
        <v>478724.76152781636</v>
      </c>
      <c r="D476" s="26">
        <f t="shared" si="63"/>
        <v>7976.1323951041322</v>
      </c>
      <c r="E476" s="27"/>
      <c r="F476" s="26">
        <f t="shared" si="58"/>
        <v>7976.1323951041322</v>
      </c>
      <c r="G476" s="26">
        <f t="shared" si="61"/>
        <v>7479.9157672897227</v>
      </c>
      <c r="H476" s="26">
        <f t="shared" si="62"/>
        <v>496.21662781440966</v>
      </c>
      <c r="I476" s="26">
        <f t="shared" si="59"/>
        <v>471244.84576052666</v>
      </c>
      <c r="J476" s="26">
        <f>SUM($H$18:$H476)</f>
        <v>927289.61511332716</v>
      </c>
    </row>
    <row r="477" spans="1:10" x14ac:dyDescent="0.25">
      <c r="A477" s="20">
        <f t="shared" si="60"/>
        <v>460</v>
      </c>
      <c r="B477" s="21">
        <f t="shared" si="57"/>
        <v>45208</v>
      </c>
      <c r="C477" s="26">
        <f t="shared" si="56"/>
        <v>471244.84576052666</v>
      </c>
      <c r="D477" s="26">
        <f t="shared" si="63"/>
        <v>7976.1323951041322</v>
      </c>
      <c r="E477" s="27"/>
      <c r="F477" s="26">
        <f t="shared" si="58"/>
        <v>7976.1323951041322</v>
      </c>
      <c r="G477" s="26">
        <f t="shared" si="61"/>
        <v>7487.6689876715864</v>
      </c>
      <c r="H477" s="26">
        <f t="shared" si="62"/>
        <v>488.46340743254592</v>
      </c>
      <c r="I477" s="26">
        <f t="shared" si="59"/>
        <v>463757.17677285505</v>
      </c>
      <c r="J477" s="26">
        <f>SUM($H$18:$H477)</f>
        <v>927778.07852075971</v>
      </c>
    </row>
    <row r="478" spans="1:10" x14ac:dyDescent="0.25">
      <c r="A478" s="20">
        <f t="shared" si="60"/>
        <v>461</v>
      </c>
      <c r="B478" s="21">
        <f t="shared" si="57"/>
        <v>45208</v>
      </c>
      <c r="C478" s="26">
        <f t="shared" si="56"/>
        <v>463757.17677285505</v>
      </c>
      <c r="D478" s="26">
        <f t="shared" si="63"/>
        <v>7976.1323951041322</v>
      </c>
      <c r="E478" s="27"/>
      <c r="F478" s="26">
        <f t="shared" si="58"/>
        <v>7976.1323951041322</v>
      </c>
      <c r="G478" s="26">
        <f t="shared" si="61"/>
        <v>7495.4302445645762</v>
      </c>
      <c r="H478" s="26">
        <f t="shared" si="62"/>
        <v>480.70215053955559</v>
      </c>
      <c r="I478" s="26">
        <f t="shared" si="59"/>
        <v>456261.74652829044</v>
      </c>
      <c r="J478" s="26">
        <f>SUM($H$18:$H478)</f>
        <v>928258.78067129932</v>
      </c>
    </row>
    <row r="479" spans="1:10" x14ac:dyDescent="0.25">
      <c r="A479" s="20">
        <f t="shared" si="60"/>
        <v>462</v>
      </c>
      <c r="B479" s="21">
        <f t="shared" si="57"/>
        <v>45208</v>
      </c>
      <c r="C479" s="26">
        <f t="shared" si="56"/>
        <v>456261.74652829044</v>
      </c>
      <c r="D479" s="26">
        <f t="shared" si="63"/>
        <v>7976.1323951041322</v>
      </c>
      <c r="E479" s="27"/>
      <c r="F479" s="26">
        <f t="shared" si="58"/>
        <v>7976.1323951041322</v>
      </c>
      <c r="G479" s="26">
        <f t="shared" si="61"/>
        <v>7503.1995462988461</v>
      </c>
      <c r="H479" s="26">
        <f t="shared" si="62"/>
        <v>472.93284880528574</v>
      </c>
      <c r="I479" s="26">
        <f t="shared" si="59"/>
        <v>448758.54698199162</v>
      </c>
      <c r="J479" s="26">
        <f>SUM($H$18:$H479)</f>
        <v>928731.71352010465</v>
      </c>
    </row>
    <row r="480" spans="1:10" x14ac:dyDescent="0.25">
      <c r="A480" s="20">
        <f t="shared" si="60"/>
        <v>463</v>
      </c>
      <c r="B480" s="21">
        <f t="shared" si="57"/>
        <v>45208</v>
      </c>
      <c r="C480" s="26">
        <f t="shared" si="56"/>
        <v>448758.54698199162</v>
      </c>
      <c r="D480" s="26">
        <f t="shared" si="63"/>
        <v>7976.1323951041322</v>
      </c>
      <c r="E480" s="27"/>
      <c r="F480" s="26">
        <f t="shared" si="58"/>
        <v>7976.1323951041322</v>
      </c>
      <c r="G480" s="26">
        <f t="shared" si="61"/>
        <v>7510.9769012131828</v>
      </c>
      <c r="H480" s="26">
        <f t="shared" si="62"/>
        <v>465.15549389094906</v>
      </c>
      <c r="I480" s="26">
        <f t="shared" si="59"/>
        <v>441247.57008077845</v>
      </c>
      <c r="J480" s="26">
        <f>SUM($H$18:$H480)</f>
        <v>929196.86901399563</v>
      </c>
    </row>
    <row r="481" spans="1:10" x14ac:dyDescent="0.25">
      <c r="A481" s="20">
        <f t="shared" si="60"/>
        <v>464</v>
      </c>
      <c r="B481" s="21">
        <f t="shared" si="57"/>
        <v>45239</v>
      </c>
      <c r="C481" s="26">
        <f t="shared" si="56"/>
        <v>441247.57008077845</v>
      </c>
      <c r="D481" s="26">
        <f t="shared" si="63"/>
        <v>7976.1323951041322</v>
      </c>
      <c r="E481" s="27"/>
      <c r="F481" s="26">
        <f t="shared" si="58"/>
        <v>7976.1323951041322</v>
      </c>
      <c r="G481" s="26">
        <f t="shared" si="61"/>
        <v>7518.7623176550178</v>
      </c>
      <c r="H481" s="26">
        <f t="shared" si="62"/>
        <v>457.37007744911466</v>
      </c>
      <c r="I481" s="26">
        <f t="shared" si="59"/>
        <v>433728.80776312342</v>
      </c>
      <c r="J481" s="26">
        <f>SUM($H$18:$H481)</f>
        <v>929654.23909144476</v>
      </c>
    </row>
    <row r="482" spans="1:10" x14ac:dyDescent="0.25">
      <c r="A482" s="20">
        <f t="shared" si="60"/>
        <v>465</v>
      </c>
      <c r="B482" s="21">
        <f t="shared" si="57"/>
        <v>45239</v>
      </c>
      <c r="C482" s="26">
        <f t="shared" si="56"/>
        <v>433728.80776312342</v>
      </c>
      <c r="D482" s="26">
        <f t="shared" si="63"/>
        <v>7976.1323951041322</v>
      </c>
      <c r="E482" s="27"/>
      <c r="F482" s="26">
        <f t="shared" si="58"/>
        <v>7976.1323951041322</v>
      </c>
      <c r="G482" s="26">
        <f t="shared" si="61"/>
        <v>7526.5558039804328</v>
      </c>
      <c r="H482" s="26">
        <f t="shared" si="62"/>
        <v>449.57659112369913</v>
      </c>
      <c r="I482" s="26">
        <f t="shared" si="59"/>
        <v>426202.25195914297</v>
      </c>
      <c r="J482" s="26">
        <f>SUM($H$18:$H482)</f>
        <v>930103.81568256847</v>
      </c>
    </row>
    <row r="483" spans="1:10" x14ac:dyDescent="0.25">
      <c r="A483" s="20">
        <f t="shared" si="60"/>
        <v>466</v>
      </c>
      <c r="B483" s="21">
        <f t="shared" si="57"/>
        <v>45239</v>
      </c>
      <c r="C483" s="26">
        <f t="shared" si="56"/>
        <v>426202.25195914297</v>
      </c>
      <c r="D483" s="26">
        <f t="shared" si="63"/>
        <v>7976.1323951041322</v>
      </c>
      <c r="E483" s="27"/>
      <c r="F483" s="26">
        <f t="shared" si="58"/>
        <v>7976.1323951041322</v>
      </c>
      <c r="G483" s="26">
        <f t="shared" si="61"/>
        <v>7534.3573685541742</v>
      </c>
      <c r="H483" s="26">
        <f t="shared" si="62"/>
        <v>441.77502654995783</v>
      </c>
      <c r="I483" s="26">
        <f t="shared" si="59"/>
        <v>418667.89459058881</v>
      </c>
      <c r="J483" s="26">
        <f>SUM($H$18:$H483)</f>
        <v>930545.59070911841</v>
      </c>
    </row>
    <row r="484" spans="1:10" x14ac:dyDescent="0.25">
      <c r="A484" s="20">
        <f t="shared" si="60"/>
        <v>467</v>
      </c>
      <c r="B484" s="21">
        <f t="shared" si="57"/>
        <v>45239</v>
      </c>
      <c r="C484" s="26">
        <f t="shared" si="56"/>
        <v>418667.89459058881</v>
      </c>
      <c r="D484" s="26">
        <f t="shared" si="63"/>
        <v>7976.1323951041322</v>
      </c>
      <c r="E484" s="27"/>
      <c r="F484" s="26">
        <f t="shared" si="58"/>
        <v>7976.1323951041322</v>
      </c>
      <c r="G484" s="26">
        <f t="shared" si="61"/>
        <v>7542.1670197496569</v>
      </c>
      <c r="H484" s="26">
        <f t="shared" si="62"/>
        <v>433.96537535447573</v>
      </c>
      <c r="I484" s="26">
        <f t="shared" si="59"/>
        <v>411125.72757083917</v>
      </c>
      <c r="J484" s="26">
        <f>SUM($H$18:$H484)</f>
        <v>930979.55608447292</v>
      </c>
    </row>
    <row r="485" spans="1:10" x14ac:dyDescent="0.25">
      <c r="A485" s="20">
        <f t="shared" si="60"/>
        <v>468</v>
      </c>
      <c r="B485" s="21">
        <f t="shared" si="57"/>
        <v>45269</v>
      </c>
      <c r="C485" s="26">
        <f t="shared" si="56"/>
        <v>411125.72757083917</v>
      </c>
      <c r="D485" s="26">
        <f t="shared" si="63"/>
        <v>7976.1323951041322</v>
      </c>
      <c r="E485" s="27"/>
      <c r="F485" s="26">
        <f t="shared" si="58"/>
        <v>7976.1323951041322</v>
      </c>
      <c r="G485" s="26">
        <f t="shared" si="61"/>
        <v>7549.9847659489742</v>
      </c>
      <c r="H485" s="26">
        <f t="shared" si="62"/>
        <v>426.14762915515831</v>
      </c>
      <c r="I485" s="26">
        <f t="shared" si="59"/>
        <v>403575.74280489021</v>
      </c>
      <c r="J485" s="26">
        <f>SUM($H$18:$H485)</f>
        <v>931405.70371362811</v>
      </c>
    </row>
    <row r="486" spans="1:10" x14ac:dyDescent="0.25">
      <c r="A486" s="20">
        <f t="shared" si="60"/>
        <v>469</v>
      </c>
      <c r="B486" s="21">
        <f t="shared" si="57"/>
        <v>45269</v>
      </c>
      <c r="C486" s="26">
        <f t="shared" si="56"/>
        <v>403575.74280489021</v>
      </c>
      <c r="D486" s="26">
        <f t="shared" si="63"/>
        <v>7976.1323951041322</v>
      </c>
      <c r="E486" s="27"/>
      <c r="F486" s="26">
        <f t="shared" si="58"/>
        <v>7976.1323951041322</v>
      </c>
      <c r="G486" s="26">
        <f t="shared" si="61"/>
        <v>7557.8106155429095</v>
      </c>
      <c r="H486" s="26">
        <f t="shared" si="62"/>
        <v>418.32177956122274</v>
      </c>
      <c r="I486" s="26">
        <f t="shared" si="59"/>
        <v>396017.93218934728</v>
      </c>
      <c r="J486" s="26">
        <f>SUM($H$18:$H486)</f>
        <v>931824.02549318934</v>
      </c>
    </row>
    <row r="487" spans="1:10" x14ac:dyDescent="0.25">
      <c r="A487" s="20">
        <f t="shared" si="60"/>
        <v>470</v>
      </c>
      <c r="B487" s="21">
        <f t="shared" si="57"/>
        <v>45269</v>
      </c>
      <c r="C487" s="26">
        <f t="shared" si="56"/>
        <v>396017.93218934728</v>
      </c>
      <c r="D487" s="26">
        <f t="shared" si="63"/>
        <v>7976.1323951041322</v>
      </c>
      <c r="E487" s="27"/>
      <c r="F487" s="26">
        <f t="shared" si="58"/>
        <v>7976.1323951041322</v>
      </c>
      <c r="G487" s="26">
        <f t="shared" si="61"/>
        <v>7565.644576930943</v>
      </c>
      <c r="H487" s="26">
        <f t="shared" si="62"/>
        <v>410.48781817318888</v>
      </c>
      <c r="I487" s="26">
        <f t="shared" si="59"/>
        <v>388452.28761241632</v>
      </c>
      <c r="J487" s="26">
        <f>SUM($H$18:$H487)</f>
        <v>932234.51331136248</v>
      </c>
    </row>
    <row r="488" spans="1:10" x14ac:dyDescent="0.25">
      <c r="A488" s="20">
        <f t="shared" si="60"/>
        <v>471</v>
      </c>
      <c r="B488" s="21">
        <f t="shared" si="57"/>
        <v>45269</v>
      </c>
      <c r="C488" s="26">
        <f t="shared" si="56"/>
        <v>388452.28761241632</v>
      </c>
      <c r="D488" s="26">
        <f t="shared" si="63"/>
        <v>7976.1323951041322</v>
      </c>
      <c r="E488" s="27"/>
      <c r="F488" s="26">
        <f t="shared" si="58"/>
        <v>7976.1323951041322</v>
      </c>
      <c r="G488" s="26">
        <f t="shared" si="61"/>
        <v>7573.4866585212621</v>
      </c>
      <c r="H488" s="26">
        <f t="shared" si="62"/>
        <v>402.64573658287003</v>
      </c>
      <c r="I488" s="26">
        <f t="shared" si="59"/>
        <v>380878.80095389503</v>
      </c>
      <c r="J488" s="26">
        <f>SUM($H$18:$H488)</f>
        <v>932637.1590479454</v>
      </c>
    </row>
    <row r="489" spans="1:10" x14ac:dyDescent="0.25">
      <c r="A489" s="20">
        <f t="shared" si="60"/>
        <v>472</v>
      </c>
      <c r="B489" s="21">
        <f t="shared" si="57"/>
        <v>45269</v>
      </c>
      <c r="C489" s="26">
        <f t="shared" si="56"/>
        <v>380878.80095389503</v>
      </c>
      <c r="D489" s="26">
        <f t="shared" si="63"/>
        <v>7976.1323951041322</v>
      </c>
      <c r="E489" s="27"/>
      <c r="F489" s="26">
        <f>IF(AND(Pay_Num&lt;&gt;"",Sched_Pay+Extra_Pay&lt;Beg_Bal),Sched_Pay+Extra_Pay,IF(Pay_Num&lt;&gt;"",Beg_Bal,""))</f>
        <v>7976.1323951041322</v>
      </c>
      <c r="G489" s="26">
        <f t="shared" si="61"/>
        <v>7581.3368687307675</v>
      </c>
      <c r="H489" s="26">
        <f t="shared" si="62"/>
        <v>394.79552637336434</v>
      </c>
      <c r="I489" s="26">
        <f t="shared" si="59"/>
        <v>373297.46408516425</v>
      </c>
      <c r="J489" s="26">
        <f>SUM($H$18:$H489)</f>
        <v>933031.95457431872</v>
      </c>
    </row>
    <row r="490" spans="1:10" x14ac:dyDescent="0.25">
      <c r="A490" s="20">
        <f t="shared" si="60"/>
        <v>473</v>
      </c>
      <c r="B490" s="21">
        <f t="shared" si="57"/>
        <v>45300</v>
      </c>
      <c r="C490" s="26">
        <f t="shared" si="56"/>
        <v>373297.46408516425</v>
      </c>
      <c r="D490" s="26">
        <f t="shared" si="63"/>
        <v>7976.1323951041322</v>
      </c>
      <c r="E490" s="27"/>
      <c r="F490" s="26">
        <f t="shared" si="58"/>
        <v>7976.1323951041322</v>
      </c>
      <c r="G490" s="26">
        <f t="shared" si="61"/>
        <v>7589.1952159850871</v>
      </c>
      <c r="H490" s="26">
        <f t="shared" si="62"/>
        <v>386.93717911904525</v>
      </c>
      <c r="I490" s="26">
        <f t="shared" si="59"/>
        <v>365708.26886917918</v>
      </c>
      <c r="J490" s="26">
        <f>SUM($H$18:$H490)</f>
        <v>933418.89175343781</v>
      </c>
    </row>
    <row r="491" spans="1:10" x14ac:dyDescent="0.25">
      <c r="A491" s="20">
        <f t="shared" si="60"/>
        <v>474</v>
      </c>
      <c r="B491" s="21">
        <f t="shared" si="57"/>
        <v>45300</v>
      </c>
      <c r="C491" s="26">
        <f t="shared" si="56"/>
        <v>365708.26886917918</v>
      </c>
      <c r="D491" s="26">
        <f t="shared" si="63"/>
        <v>7976.1323951041322</v>
      </c>
      <c r="E491" s="27"/>
      <c r="F491" s="26">
        <f>F490</f>
        <v>7976.1323951041322</v>
      </c>
      <c r="G491" s="26">
        <f t="shared" ref="G491:G504" si="64">IF(Pay_Num&lt;&gt;"",Total_Pay-Int,"")</f>
        <v>7597.0617087185792</v>
      </c>
      <c r="H491" s="26">
        <f t="shared" si="62"/>
        <v>379.07068638555307</v>
      </c>
      <c r="I491" s="26">
        <f t="shared" si="59"/>
        <v>358111.20716046059</v>
      </c>
      <c r="J491" s="26">
        <f>SUM($H$18:$H491)</f>
        <v>933797.96243982331</v>
      </c>
    </row>
    <row r="492" spans="1:10" x14ac:dyDescent="0.25">
      <c r="A492" s="20">
        <f t="shared" si="60"/>
        <v>475</v>
      </c>
      <c r="B492" s="21">
        <f t="shared" si="57"/>
        <v>45300</v>
      </c>
      <c r="C492" s="26">
        <f t="shared" si="56"/>
        <v>358111.20716046059</v>
      </c>
      <c r="D492" s="26">
        <f t="shared" si="63"/>
        <v>7976.1323951041322</v>
      </c>
      <c r="E492" s="27"/>
      <c r="F492" s="26">
        <f>F491</f>
        <v>7976.1323951041322</v>
      </c>
      <c r="G492" s="26">
        <f t="shared" si="64"/>
        <v>7604.9363553743469</v>
      </c>
      <c r="H492" s="26">
        <f t="shared" si="62"/>
        <v>371.19603972978518</v>
      </c>
      <c r="I492" s="26">
        <f t="shared" si="59"/>
        <v>350506.27080508624</v>
      </c>
      <c r="J492" s="26">
        <f>SUM($H$18:$H492)</f>
        <v>934169.15847955307</v>
      </c>
    </row>
    <row r="493" spans="1:10" x14ac:dyDescent="0.25">
      <c r="A493" s="20">
        <f t="shared" si="60"/>
        <v>476</v>
      </c>
      <c r="B493" s="21">
        <f t="shared" si="57"/>
        <v>45300</v>
      </c>
      <c r="C493" s="26">
        <f t="shared" si="56"/>
        <v>350506.27080508624</v>
      </c>
      <c r="D493" s="26">
        <f t="shared" si="63"/>
        <v>7976.1323951041322</v>
      </c>
      <c r="E493" s="27"/>
      <c r="F493" s="26">
        <f>IF(AND(Pay_Num&lt;&gt;"",Sched_Pay+Extra_Pay&lt;Beg_Bal),Sched_Pay+Extra_Pay,IF(Pay_Num&lt;&gt;"",Beg_Bal,""))</f>
        <v>7976.1323951041322</v>
      </c>
      <c r="G493" s="26">
        <f t="shared" si="64"/>
        <v>7612.8191644042445</v>
      </c>
      <c r="H493" s="26">
        <f t="shared" si="62"/>
        <v>363.31323069988747</v>
      </c>
      <c r="I493" s="26">
        <f t="shared" si="59"/>
        <v>342893.451640682</v>
      </c>
      <c r="J493" s="26">
        <f>SUM($H$18:$H493)</f>
        <v>934532.47171025292</v>
      </c>
    </row>
    <row r="494" spans="1:10" x14ac:dyDescent="0.25">
      <c r="A494" s="20">
        <f t="shared" si="60"/>
        <v>477</v>
      </c>
      <c r="B494" s="21">
        <f t="shared" si="57"/>
        <v>45331</v>
      </c>
      <c r="C494" s="26">
        <f t="shared" si="56"/>
        <v>342893.451640682</v>
      </c>
      <c r="D494" s="26">
        <f t="shared" si="63"/>
        <v>7976.1323951041322</v>
      </c>
      <c r="E494" s="27"/>
      <c r="F494" s="26">
        <f t="shared" si="58"/>
        <v>7976.1323951041322</v>
      </c>
      <c r="G494" s="26">
        <f t="shared" si="64"/>
        <v>7620.7101442688872</v>
      </c>
      <c r="H494" s="26">
        <f t="shared" si="62"/>
        <v>355.42225083524539</v>
      </c>
      <c r="I494" s="26">
        <f t="shared" si="59"/>
        <v>335272.74149641313</v>
      </c>
      <c r="J494" s="26">
        <f>SUM($H$18:$H494)</f>
        <v>934887.89396108815</v>
      </c>
    </row>
    <row r="495" spans="1:10" x14ac:dyDescent="0.25">
      <c r="A495" s="20">
        <f t="shared" si="60"/>
        <v>478</v>
      </c>
      <c r="B495" s="21">
        <f t="shared" si="57"/>
        <v>45331</v>
      </c>
      <c r="C495" s="26">
        <f t="shared" si="56"/>
        <v>335272.74149641313</v>
      </c>
      <c r="D495" s="26">
        <f t="shared" si="63"/>
        <v>7976.1323951041322</v>
      </c>
      <c r="E495" s="27"/>
      <c r="F495" s="26">
        <f t="shared" si="58"/>
        <v>7976.1323951041322</v>
      </c>
      <c r="G495" s="26">
        <f t="shared" si="64"/>
        <v>7628.6093034376581</v>
      </c>
      <c r="H495" s="26">
        <f t="shared" si="62"/>
        <v>347.52309166647439</v>
      </c>
      <c r="I495" s="26">
        <f t="shared" si="59"/>
        <v>327644.13219297549</v>
      </c>
      <c r="J495" s="26">
        <f>SUM($H$18:$H495)</f>
        <v>935235.41705275467</v>
      </c>
    </row>
    <row r="496" spans="1:10" x14ac:dyDescent="0.25">
      <c r="A496" s="20">
        <f t="shared" si="60"/>
        <v>479</v>
      </c>
      <c r="B496" s="21">
        <f t="shared" si="57"/>
        <v>45331</v>
      </c>
      <c r="C496" s="26">
        <f t="shared" si="56"/>
        <v>327644.13219297549</v>
      </c>
      <c r="D496" s="26">
        <f t="shared" si="63"/>
        <v>7976.1323951041322</v>
      </c>
      <c r="E496" s="27"/>
      <c r="F496" s="26">
        <f t="shared" si="58"/>
        <v>7976.1323951041322</v>
      </c>
      <c r="G496" s="26">
        <f t="shared" si="64"/>
        <v>7636.5166503887212</v>
      </c>
      <c r="H496" s="26">
        <f t="shared" si="62"/>
        <v>339.6157447154111</v>
      </c>
      <c r="I496" s="26">
        <f t="shared" si="59"/>
        <v>320007.61554258678</v>
      </c>
      <c r="J496" s="26">
        <f>SUM($H$18:$H496)</f>
        <v>935575.03279747011</v>
      </c>
    </row>
    <row r="497" spans="1:10" x14ac:dyDescent="0.25">
      <c r="A497" s="20">
        <f t="shared" si="60"/>
        <v>480</v>
      </c>
      <c r="B497" s="21">
        <f t="shared" si="57"/>
        <v>45331</v>
      </c>
      <c r="C497" s="26">
        <f t="shared" si="56"/>
        <v>320007.61554258678</v>
      </c>
      <c r="D497" s="26">
        <f t="shared" si="63"/>
        <v>7976.1323951041322</v>
      </c>
      <c r="E497" s="27"/>
      <c r="F497" s="26">
        <f t="shared" si="58"/>
        <v>7976.1323951041322</v>
      </c>
      <c r="G497" s="26">
        <f t="shared" si="64"/>
        <v>7644.4321936090282</v>
      </c>
      <c r="H497" s="26">
        <f t="shared" si="62"/>
        <v>331.70020149510435</v>
      </c>
      <c r="I497" s="26">
        <f t="shared" si="59"/>
        <v>312363.18334897776</v>
      </c>
      <c r="J497" s="26">
        <f>SUM($H$18:$H497)</f>
        <v>935906.73299896519</v>
      </c>
    </row>
    <row r="498" spans="1:10" x14ac:dyDescent="0.25">
      <c r="A498" s="20">
        <f t="shared" si="60"/>
        <v>481</v>
      </c>
      <c r="B498" s="21">
        <f t="shared" si="57"/>
        <v>45360</v>
      </c>
      <c r="C498" s="26">
        <f t="shared" si="56"/>
        <v>312363.18334897776</v>
      </c>
      <c r="D498" s="26">
        <f t="shared" si="63"/>
        <v>7976.1323951041322</v>
      </c>
      <c r="E498" s="27"/>
      <c r="F498" s="26">
        <f t="shared" si="58"/>
        <v>7976.1323951041322</v>
      </c>
      <c r="G498" s="26">
        <f t="shared" si="64"/>
        <v>7652.3559415943264</v>
      </c>
      <c r="H498" s="26">
        <f t="shared" si="62"/>
        <v>323.77645350980583</v>
      </c>
      <c r="I498" s="26">
        <f t="shared" si="59"/>
        <v>304710.82740738342</v>
      </c>
      <c r="J498" s="26">
        <f>SUM($H$18:$H498)</f>
        <v>936230.509452475</v>
      </c>
    </row>
    <row r="499" spans="1:10" x14ac:dyDescent="0.25">
      <c r="A499" s="20">
        <f t="shared" si="60"/>
        <v>482</v>
      </c>
      <c r="B499" s="21">
        <f t="shared" si="57"/>
        <v>45360</v>
      </c>
      <c r="C499" s="26">
        <f t="shared" si="56"/>
        <v>304710.82740738342</v>
      </c>
      <c r="D499" s="26">
        <f t="shared" si="63"/>
        <v>7976.1323951041322</v>
      </c>
      <c r="E499" s="27"/>
      <c r="F499" s="26">
        <f t="shared" si="58"/>
        <v>7976.1323951041322</v>
      </c>
      <c r="G499" s="26">
        <f t="shared" si="64"/>
        <v>7660.2879028491716</v>
      </c>
      <c r="H499" s="26">
        <f t="shared" si="62"/>
        <v>315.84449225496093</v>
      </c>
      <c r="I499" s="26">
        <f t="shared" si="59"/>
        <v>297050.53950453427</v>
      </c>
      <c r="J499" s="26">
        <f>SUM($H$18:$H499)</f>
        <v>936546.35394473001</v>
      </c>
    </row>
    <row r="500" spans="1:10" x14ac:dyDescent="0.25">
      <c r="A500" s="20">
        <f t="shared" si="60"/>
        <v>483</v>
      </c>
      <c r="B500" s="21">
        <f t="shared" si="57"/>
        <v>45360</v>
      </c>
      <c r="C500" s="26">
        <f t="shared" si="56"/>
        <v>297050.53950453427</v>
      </c>
      <c r="D500" s="26">
        <f t="shared" si="63"/>
        <v>7976.1323951041322</v>
      </c>
      <c r="E500" s="27"/>
      <c r="F500" s="26">
        <f t="shared" si="58"/>
        <v>7976.1323951041322</v>
      </c>
      <c r="G500" s="26">
        <f t="shared" si="64"/>
        <v>7668.2280858869326</v>
      </c>
      <c r="H500" s="26">
        <f t="shared" si="62"/>
        <v>307.90430921719997</v>
      </c>
      <c r="I500" s="26">
        <f t="shared" si="59"/>
        <v>289382.31141864735</v>
      </c>
      <c r="J500" s="26">
        <f>SUM($H$18:$H500)</f>
        <v>936854.25825394725</v>
      </c>
    </row>
    <row r="501" spans="1:10" x14ac:dyDescent="0.25">
      <c r="A501" s="20">
        <f t="shared" si="60"/>
        <v>484</v>
      </c>
      <c r="B501" s="21">
        <f t="shared" si="57"/>
        <v>45360</v>
      </c>
      <c r="C501" s="26">
        <f t="shared" si="56"/>
        <v>289382.31141864735</v>
      </c>
      <c r="D501" s="26">
        <f t="shared" si="63"/>
        <v>7976.1323951041322</v>
      </c>
      <c r="E501" s="27"/>
      <c r="F501" s="26">
        <f t="shared" si="58"/>
        <v>7976.1323951041322</v>
      </c>
      <c r="G501" s="26">
        <f t="shared" si="64"/>
        <v>7676.1764992298031</v>
      </c>
      <c r="H501" s="26">
        <f t="shared" si="62"/>
        <v>299.95589587432875</v>
      </c>
      <c r="I501" s="26">
        <f t="shared" si="59"/>
        <v>281706.13491941756</v>
      </c>
      <c r="J501" s="26">
        <f>SUM($H$18:$H501)</f>
        <v>937154.21414982155</v>
      </c>
    </row>
    <row r="502" spans="1:10" x14ac:dyDescent="0.25">
      <c r="A502" s="20">
        <f t="shared" si="60"/>
        <v>485</v>
      </c>
      <c r="B502" s="21">
        <f t="shared" si="57"/>
        <v>45360</v>
      </c>
      <c r="C502" s="26">
        <f t="shared" si="56"/>
        <v>281706.13491941756</v>
      </c>
      <c r="D502" s="26">
        <f t="shared" si="63"/>
        <v>7976.1323951041322</v>
      </c>
      <c r="E502" s="27"/>
      <c r="F502" s="26">
        <f t="shared" si="58"/>
        <v>7976.1323951041322</v>
      </c>
      <c r="G502" s="26">
        <f t="shared" si="64"/>
        <v>7684.1331514088124</v>
      </c>
      <c r="H502" s="26">
        <f t="shared" si="62"/>
        <v>291.99924369531936</v>
      </c>
      <c r="I502" s="26">
        <f t="shared" si="59"/>
        <v>274022.00176800875</v>
      </c>
      <c r="J502" s="26">
        <f>SUM($H$18:$H502)</f>
        <v>937446.21339351684</v>
      </c>
    </row>
    <row r="503" spans="1:10" x14ac:dyDescent="0.25">
      <c r="A503" s="20">
        <f t="shared" si="60"/>
        <v>486</v>
      </c>
      <c r="B503" s="21">
        <f t="shared" si="57"/>
        <v>45391</v>
      </c>
      <c r="C503" s="26">
        <f t="shared" si="56"/>
        <v>274022.00176800875</v>
      </c>
      <c r="D503" s="26">
        <f t="shared" si="63"/>
        <v>7976.1323951041322</v>
      </c>
      <c r="E503" s="27"/>
      <c r="F503" s="26">
        <f t="shared" si="58"/>
        <v>7976.1323951041322</v>
      </c>
      <c r="G503" s="26">
        <f t="shared" si="64"/>
        <v>7692.0980509638312</v>
      </c>
      <c r="H503" s="26">
        <f t="shared" si="62"/>
        <v>284.03434414030141</v>
      </c>
      <c r="I503" s="26">
        <f t="shared" si="59"/>
        <v>266329.90371704492</v>
      </c>
      <c r="J503" s="26">
        <f>SUM($H$18:$H503)</f>
        <v>937730.24773765716</v>
      </c>
    </row>
    <row r="504" spans="1:10" x14ac:dyDescent="0.25">
      <c r="A504" s="20">
        <f t="shared" si="60"/>
        <v>487</v>
      </c>
      <c r="B504" s="21">
        <f t="shared" si="57"/>
        <v>45391</v>
      </c>
      <c r="C504" s="26">
        <f t="shared" si="56"/>
        <v>266329.90371704492</v>
      </c>
      <c r="D504" s="26">
        <f t="shared" si="63"/>
        <v>7976.1323951041322</v>
      </c>
      <c r="E504" s="27"/>
      <c r="F504" s="26">
        <f t="shared" si="58"/>
        <v>7976.1323951041322</v>
      </c>
      <c r="G504" s="26">
        <f t="shared" si="64"/>
        <v>7700.0712064435802</v>
      </c>
      <c r="H504" s="26">
        <f t="shared" si="62"/>
        <v>276.06118866055238</v>
      </c>
      <c r="I504" s="26">
        <f t="shared" si="59"/>
        <v>258629.83251060132</v>
      </c>
      <c r="J504" s="26">
        <f>SUM($H$18:$H504)</f>
        <v>938006.30892631772</v>
      </c>
    </row>
    <row r="505" spans="1:10" x14ac:dyDescent="0.25">
      <c r="A505" s="20">
        <f t="shared" si="60"/>
        <v>488</v>
      </c>
      <c r="B505" s="21">
        <f t="shared" si="57"/>
        <v>45391</v>
      </c>
      <c r="C505" s="26">
        <f t="shared" si="56"/>
        <v>258629.83251060132</v>
      </c>
      <c r="D505" s="26">
        <f t="shared" si="63"/>
        <v>7976.1323951041322</v>
      </c>
      <c r="E505" s="27"/>
      <c r="F505" s="26">
        <f t="shared" si="58"/>
        <v>7976.1323951041322</v>
      </c>
      <c r="G505" s="26">
        <f t="shared" si="61"/>
        <v>7708.0526264056434</v>
      </c>
      <c r="H505" s="26">
        <f t="shared" si="62"/>
        <v>268.07976869848869</v>
      </c>
      <c r="I505" s="26">
        <f t="shared" si="59"/>
        <v>250921.77988419568</v>
      </c>
      <c r="J505" s="26">
        <f>SUM($H$18:$H505)</f>
        <v>938274.38869501627</v>
      </c>
    </row>
    <row r="506" spans="1:10" x14ac:dyDescent="0.25">
      <c r="A506" s="20">
        <f t="shared" si="60"/>
        <v>489</v>
      </c>
      <c r="B506" s="21">
        <f t="shared" si="57"/>
        <v>45391</v>
      </c>
      <c r="C506" s="26">
        <f t="shared" si="56"/>
        <v>250921.77988419568</v>
      </c>
      <c r="D506" s="26">
        <f t="shared" si="63"/>
        <v>7976.1323951041322</v>
      </c>
      <c r="E506" s="27"/>
      <c r="F506" s="26">
        <f t="shared" si="58"/>
        <v>7976.1323951041322</v>
      </c>
      <c r="G506" s="26">
        <f t="shared" si="61"/>
        <v>7716.0423194164759</v>
      </c>
      <c r="H506" s="26">
        <f t="shared" si="62"/>
        <v>260.09007568765668</v>
      </c>
      <c r="I506" s="26">
        <f t="shared" si="59"/>
        <v>243205.73756477921</v>
      </c>
      <c r="J506" s="26">
        <f>SUM($H$18:$H506)</f>
        <v>938534.47877070389</v>
      </c>
    </row>
    <row r="507" spans="1:10" x14ac:dyDescent="0.25">
      <c r="A507" s="20">
        <f t="shared" si="60"/>
        <v>490</v>
      </c>
      <c r="B507" s="21">
        <f t="shared" si="57"/>
        <v>45421</v>
      </c>
      <c r="C507" s="26">
        <f t="shared" si="56"/>
        <v>243205.73756477921</v>
      </c>
      <c r="D507" s="26">
        <f t="shared" si="63"/>
        <v>7976.1323951041322</v>
      </c>
      <c r="E507" s="27"/>
      <c r="F507" s="26">
        <f t="shared" si="58"/>
        <v>7976.1323951041322</v>
      </c>
      <c r="G507" s="26">
        <f t="shared" si="61"/>
        <v>7724.0402940514095</v>
      </c>
      <c r="H507" s="26">
        <f t="shared" si="62"/>
        <v>252.09210105272308</v>
      </c>
      <c r="I507" s="26">
        <f t="shared" si="59"/>
        <v>235481.6972707278</v>
      </c>
      <c r="J507" s="26">
        <f>SUM($H$18:$H507)</f>
        <v>938786.57087175664</v>
      </c>
    </row>
    <row r="508" spans="1:10" x14ac:dyDescent="0.25">
      <c r="A508" s="20">
        <f t="shared" si="60"/>
        <v>491</v>
      </c>
      <c r="B508" s="21">
        <f t="shared" si="57"/>
        <v>45421</v>
      </c>
      <c r="C508" s="26">
        <f t="shared" si="56"/>
        <v>235481.6972707278</v>
      </c>
      <c r="D508" s="26">
        <f t="shared" si="63"/>
        <v>7976.1323951041322</v>
      </c>
      <c r="E508" s="27"/>
      <c r="F508" s="26">
        <f t="shared" si="58"/>
        <v>7976.1323951041322</v>
      </c>
      <c r="G508" s="26">
        <f t="shared" si="61"/>
        <v>7732.0465588946663</v>
      </c>
      <c r="H508" s="26">
        <f t="shared" si="62"/>
        <v>244.08583620946595</v>
      </c>
      <c r="I508" s="26">
        <f t="shared" si="59"/>
        <v>227749.65071183315</v>
      </c>
      <c r="J508" s="26">
        <f>SUM($H$18:$H508)</f>
        <v>939030.65670796612</v>
      </c>
    </row>
    <row r="509" spans="1:10" x14ac:dyDescent="0.25">
      <c r="A509" s="20">
        <f t="shared" si="60"/>
        <v>492</v>
      </c>
      <c r="B509" s="21">
        <f t="shared" si="57"/>
        <v>45421</v>
      </c>
      <c r="C509" s="26">
        <f t="shared" si="56"/>
        <v>227749.65071183315</v>
      </c>
      <c r="D509" s="26">
        <f t="shared" si="63"/>
        <v>7976.1323951041322</v>
      </c>
      <c r="E509" s="27"/>
      <c r="F509" s="26">
        <f t="shared" si="58"/>
        <v>7976.1323951041322</v>
      </c>
      <c r="G509" s="26">
        <f t="shared" si="61"/>
        <v>7740.0611225393668</v>
      </c>
      <c r="H509" s="26">
        <f t="shared" si="62"/>
        <v>236.07127256476554</v>
      </c>
      <c r="I509" s="26">
        <f t="shared" si="59"/>
        <v>220009.58958929378</v>
      </c>
      <c r="J509" s="26">
        <f>SUM($H$18:$H509)</f>
        <v>939266.72798053094</v>
      </c>
    </row>
    <row r="510" spans="1:10" x14ac:dyDescent="0.25">
      <c r="A510" s="20">
        <f t="shared" si="60"/>
        <v>493</v>
      </c>
      <c r="B510" s="21">
        <f t="shared" si="57"/>
        <v>45421</v>
      </c>
      <c r="C510" s="26">
        <f t="shared" si="56"/>
        <v>220009.58958929378</v>
      </c>
      <c r="D510" s="26">
        <f t="shared" si="63"/>
        <v>7976.1323951041322</v>
      </c>
      <c r="E510" s="27"/>
      <c r="F510" s="26">
        <f t="shared" si="58"/>
        <v>7976.1323951041322</v>
      </c>
      <c r="G510" s="26">
        <f t="shared" si="61"/>
        <v>7748.0839935875374</v>
      </c>
      <c r="H510" s="26">
        <f t="shared" si="62"/>
        <v>228.04840151659494</v>
      </c>
      <c r="I510" s="26">
        <f t="shared" si="59"/>
        <v>212261.50559570626</v>
      </c>
      <c r="J510" s="26">
        <f>SUM($H$18:$H510)</f>
        <v>939494.77638204757</v>
      </c>
    </row>
    <row r="511" spans="1:10" x14ac:dyDescent="0.25">
      <c r="A511" s="20">
        <f t="shared" si="60"/>
        <v>494</v>
      </c>
      <c r="B511" s="21">
        <f t="shared" si="57"/>
        <v>45452</v>
      </c>
      <c r="C511" s="26">
        <f t="shared" si="56"/>
        <v>212261.50559570626</v>
      </c>
      <c r="D511" s="26">
        <f t="shared" si="63"/>
        <v>7976.1323951041322</v>
      </c>
      <c r="E511" s="27"/>
      <c r="F511" s="26">
        <f t="shared" si="58"/>
        <v>7976.1323951041322</v>
      </c>
      <c r="G511" s="26">
        <f t="shared" si="61"/>
        <v>7756.1151806501211</v>
      </c>
      <c r="H511" s="26">
        <f t="shared" si="62"/>
        <v>220.01721445401091</v>
      </c>
      <c r="I511" s="26">
        <f t="shared" si="59"/>
        <v>204505.39041505614</v>
      </c>
      <c r="J511" s="26">
        <f>SUM($H$18:$H511)</f>
        <v>939714.79359650158</v>
      </c>
    </row>
    <row r="512" spans="1:10" x14ac:dyDescent="0.25">
      <c r="A512" s="20">
        <f t="shared" si="60"/>
        <v>495</v>
      </c>
      <c r="B512" s="21">
        <f t="shared" si="57"/>
        <v>45452</v>
      </c>
      <c r="C512" s="26">
        <f t="shared" si="56"/>
        <v>204505.39041505614</v>
      </c>
      <c r="D512" s="26">
        <f t="shared" si="63"/>
        <v>7976.1323951041322</v>
      </c>
      <c r="E512" s="27"/>
      <c r="F512" s="26">
        <f t="shared" si="58"/>
        <v>7976.1323951041322</v>
      </c>
      <c r="G512" s="26">
        <f t="shared" si="61"/>
        <v>7764.1546923469878</v>
      </c>
      <c r="H512" s="26">
        <f t="shared" si="62"/>
        <v>211.97770275714475</v>
      </c>
      <c r="I512" s="26">
        <f t="shared" si="59"/>
        <v>196741.23572270916</v>
      </c>
      <c r="J512" s="26">
        <f>SUM($H$18:$H512)</f>
        <v>939926.77129925869</v>
      </c>
    </row>
    <row r="513" spans="1:10" x14ac:dyDescent="0.25">
      <c r="A513" s="20">
        <f t="shared" si="60"/>
        <v>496</v>
      </c>
      <c r="B513" s="21">
        <f t="shared" si="57"/>
        <v>45452</v>
      </c>
      <c r="C513" s="26">
        <f t="shared" si="56"/>
        <v>196741.23572270916</v>
      </c>
      <c r="D513" s="26">
        <f t="shared" si="63"/>
        <v>7976.1323951041322</v>
      </c>
      <c r="E513" s="27"/>
      <c r="F513" s="26">
        <f t="shared" si="58"/>
        <v>7976.1323951041322</v>
      </c>
      <c r="G513" s="26">
        <f t="shared" si="61"/>
        <v>7772.2025373069391</v>
      </c>
      <c r="H513" s="26">
        <f t="shared" si="62"/>
        <v>203.92985779719277</v>
      </c>
      <c r="I513" s="26">
        <f t="shared" si="59"/>
        <v>188969.03318540222</v>
      </c>
      <c r="J513" s="26">
        <f>SUM($H$18:$H513)</f>
        <v>940130.70115705591</v>
      </c>
    </row>
    <row r="514" spans="1:10" x14ac:dyDescent="0.25">
      <c r="A514" s="20">
        <f t="shared" si="60"/>
        <v>497</v>
      </c>
      <c r="B514" s="21">
        <f t="shared" si="57"/>
        <v>45452</v>
      </c>
      <c r="C514" s="26">
        <f t="shared" si="56"/>
        <v>188969.03318540222</v>
      </c>
      <c r="D514" s="26">
        <f t="shared" si="63"/>
        <v>7976.1323951041322</v>
      </c>
      <c r="E514" s="27"/>
      <c r="F514" s="26">
        <f t="shared" si="58"/>
        <v>7976.1323951041322</v>
      </c>
      <c r="G514" s="26">
        <f t="shared" si="61"/>
        <v>7780.2587241677247</v>
      </c>
      <c r="H514" s="26">
        <f t="shared" si="62"/>
        <v>195.87367093640734</v>
      </c>
      <c r="I514" s="26">
        <f t="shared" si="59"/>
        <v>181188.77446123451</v>
      </c>
      <c r="J514" s="26">
        <f>SUM($H$18:$H514)</f>
        <v>940326.57482799236</v>
      </c>
    </row>
    <row r="515" spans="1:10" x14ac:dyDescent="0.25">
      <c r="A515" s="20">
        <f t="shared" si="60"/>
        <v>498</v>
      </c>
      <c r="B515" s="21">
        <f t="shared" si="57"/>
        <v>45452</v>
      </c>
      <c r="C515" s="26">
        <f t="shared" si="56"/>
        <v>181188.77446123451</v>
      </c>
      <c r="D515" s="26">
        <f t="shared" si="63"/>
        <v>7976.1323951041322</v>
      </c>
      <c r="E515" s="27"/>
      <c r="F515" s="26">
        <f t="shared" si="58"/>
        <v>7976.1323951041322</v>
      </c>
      <c r="G515" s="26">
        <f t="shared" si="61"/>
        <v>7788.3232615760453</v>
      </c>
      <c r="H515" s="26">
        <f t="shared" si="62"/>
        <v>187.80913352808733</v>
      </c>
      <c r="I515" s="26">
        <f t="shared" si="59"/>
        <v>173400.45119965848</v>
      </c>
      <c r="J515" s="26">
        <f>SUM($H$18:$H515)</f>
        <v>940514.38396152039</v>
      </c>
    </row>
    <row r="516" spans="1:10" x14ac:dyDescent="0.25">
      <c r="A516" s="20">
        <f t="shared" si="60"/>
        <v>499</v>
      </c>
      <c r="B516" s="21">
        <f t="shared" si="57"/>
        <v>45482</v>
      </c>
      <c r="C516" s="26">
        <f t="shared" si="56"/>
        <v>173400.45119965848</v>
      </c>
      <c r="D516" s="26">
        <f t="shared" si="63"/>
        <v>7976.1323951041322</v>
      </c>
      <c r="E516" s="27"/>
      <c r="F516" s="26">
        <f t="shared" si="58"/>
        <v>7976.1323951041322</v>
      </c>
      <c r="G516" s="26">
        <f t="shared" si="61"/>
        <v>7796.3961581875628</v>
      </c>
      <c r="H516" s="26">
        <f t="shared" si="62"/>
        <v>179.73623691656908</v>
      </c>
      <c r="I516" s="26">
        <f t="shared" si="59"/>
        <v>165604.05504147091</v>
      </c>
      <c r="J516" s="26">
        <f>SUM($H$18:$H516)</f>
        <v>940694.12019843701</v>
      </c>
    </row>
    <row r="517" spans="1:10" x14ac:dyDescent="0.25">
      <c r="A517" s="20">
        <f t="shared" si="60"/>
        <v>500</v>
      </c>
      <c r="B517" s="21">
        <f t="shared" si="57"/>
        <v>45482</v>
      </c>
      <c r="C517" s="26">
        <f t="shared" si="56"/>
        <v>165604.05504147091</v>
      </c>
      <c r="D517" s="26">
        <f t="shared" si="63"/>
        <v>7976.1323951041322</v>
      </c>
      <c r="E517" s="27"/>
      <c r="F517" s="26">
        <f>F516</f>
        <v>7976.1323951041322</v>
      </c>
      <c r="G517" s="26">
        <f t="shared" si="61"/>
        <v>7804.4774226669151</v>
      </c>
      <c r="H517" s="26">
        <f t="shared" si="62"/>
        <v>171.65497243721697</v>
      </c>
      <c r="I517" s="26">
        <f t="shared" si="59"/>
        <v>157799.577618804</v>
      </c>
      <c r="J517" s="26">
        <f>SUM($H$18:$H517)</f>
        <v>940865.7751708742</v>
      </c>
    </row>
    <row r="518" spans="1:10" x14ac:dyDescent="0.25">
      <c r="A518" s="20">
        <f t="shared" si="60"/>
        <v>501</v>
      </c>
      <c r="B518" s="21">
        <f t="shared" si="57"/>
        <v>45482</v>
      </c>
      <c r="C518" s="26">
        <f t="shared" si="56"/>
        <v>157799.577618804</v>
      </c>
      <c r="D518" s="26">
        <f t="shared" si="63"/>
        <v>7976.1323951041322</v>
      </c>
      <c r="E518" s="27"/>
      <c r="F518" s="26">
        <f>F517</f>
        <v>7976.1323951041322</v>
      </c>
      <c r="G518" s="26">
        <f t="shared" si="61"/>
        <v>7812.5670636877185</v>
      </c>
      <c r="H518" s="26">
        <f t="shared" si="62"/>
        <v>163.56533141641418</v>
      </c>
      <c r="I518" s="26">
        <f t="shared" si="59"/>
        <v>149987.01055511629</v>
      </c>
      <c r="J518" s="26">
        <f>SUM($H$18:$H518)</f>
        <v>941029.34050229064</v>
      </c>
    </row>
    <row r="519" spans="1:10" x14ac:dyDescent="0.25">
      <c r="A519" s="20">
        <f t="shared" si="60"/>
        <v>502</v>
      </c>
      <c r="B519" s="21">
        <f t="shared" si="57"/>
        <v>45482</v>
      </c>
      <c r="C519" s="26">
        <f t="shared" si="56"/>
        <v>149987.01055511629</v>
      </c>
      <c r="D519" s="26">
        <f t="shared" si="63"/>
        <v>7976.1323951041322</v>
      </c>
      <c r="E519" s="27"/>
      <c r="F519" s="26">
        <f>F518</f>
        <v>7976.1323951041322</v>
      </c>
      <c r="G519" s="26">
        <f t="shared" si="61"/>
        <v>7820.6650899325787</v>
      </c>
      <c r="H519" s="26">
        <f t="shared" si="62"/>
        <v>155.46730517155322</v>
      </c>
      <c r="I519" s="26">
        <f t="shared" si="59"/>
        <v>142166.34546518369</v>
      </c>
      <c r="J519" s="26">
        <f>SUM($H$18:$H519)</f>
        <v>941184.80780746217</v>
      </c>
    </row>
    <row r="520" spans="1:10" x14ac:dyDescent="0.25">
      <c r="A520" s="20">
        <f t="shared" si="60"/>
        <v>503</v>
      </c>
      <c r="B520" s="21">
        <f t="shared" si="57"/>
        <v>45513</v>
      </c>
      <c r="C520" s="26">
        <f t="shared" si="56"/>
        <v>142166.34546518369</v>
      </c>
      <c r="D520" s="26">
        <f t="shared" si="63"/>
        <v>7976.1323951041322</v>
      </c>
      <c r="E520" s="27"/>
      <c r="F520" s="26">
        <f>F519</f>
        <v>7976.1323951041322</v>
      </c>
      <c r="G520" s="26">
        <f t="shared" si="61"/>
        <v>7828.7715100931055</v>
      </c>
      <c r="H520" s="26">
        <f t="shared" si="62"/>
        <v>147.36088501102697</v>
      </c>
      <c r="I520" s="26">
        <f t="shared" si="59"/>
        <v>134337.5739550906</v>
      </c>
      <c r="J520" s="26">
        <f>SUM($H$18:$H520)</f>
        <v>941332.16869247321</v>
      </c>
    </row>
    <row r="521" spans="1:10" x14ac:dyDescent="0.25">
      <c r="A521" s="20">
        <f t="shared" si="60"/>
        <v>504</v>
      </c>
      <c r="B521" s="21">
        <f t="shared" si="57"/>
        <v>45513</v>
      </c>
      <c r="C521" s="26">
        <f t="shared" si="56"/>
        <v>134337.5739550906</v>
      </c>
      <c r="D521" s="26">
        <f t="shared" si="63"/>
        <v>7976.1323951041322</v>
      </c>
      <c r="E521" s="27"/>
      <c r="F521" s="26">
        <f t="shared" si="58"/>
        <v>7976.1323951041322</v>
      </c>
      <c r="G521" s="26">
        <f t="shared" si="61"/>
        <v>7836.8863328699135</v>
      </c>
      <c r="H521" s="26">
        <f t="shared" si="62"/>
        <v>139.24606223421893</v>
      </c>
      <c r="I521" s="26">
        <f t="shared" si="59"/>
        <v>126500.68762222069</v>
      </c>
      <c r="J521" s="26">
        <f>SUM($H$18:$H521)</f>
        <v>941471.41475470748</v>
      </c>
    </row>
    <row r="522" spans="1:10" x14ac:dyDescent="0.25">
      <c r="A522" s="20">
        <f t="shared" si="60"/>
        <v>505</v>
      </c>
      <c r="B522" s="21">
        <f t="shared" si="57"/>
        <v>45513</v>
      </c>
      <c r="C522" s="26">
        <f t="shared" si="56"/>
        <v>126500.68762222069</v>
      </c>
      <c r="D522" s="26">
        <f t="shared" si="63"/>
        <v>7976.1323951041322</v>
      </c>
      <c r="E522" s="27"/>
      <c r="F522" s="26">
        <f t="shared" ref="F522:F529" si="65">F521</f>
        <v>7976.1323951041322</v>
      </c>
      <c r="G522" s="26">
        <f t="shared" si="61"/>
        <v>7845.0095669726379</v>
      </c>
      <c r="H522" s="26">
        <f t="shared" si="62"/>
        <v>131.12282813149415</v>
      </c>
      <c r="I522" s="26">
        <f t="shared" si="59"/>
        <v>118655.67805524805</v>
      </c>
      <c r="J522" s="26">
        <f>SUM($H$18:$H522)</f>
        <v>941602.53758283902</v>
      </c>
    </row>
    <row r="523" spans="1:10" x14ac:dyDescent="0.25">
      <c r="A523" s="20">
        <f t="shared" si="60"/>
        <v>506</v>
      </c>
      <c r="B523" s="21">
        <f t="shared" si="57"/>
        <v>45513</v>
      </c>
      <c r="C523" s="26">
        <f t="shared" si="56"/>
        <v>118655.67805524805</v>
      </c>
      <c r="D523" s="26">
        <f t="shared" si="63"/>
        <v>7976.1323951041322</v>
      </c>
      <c r="E523" s="27"/>
      <c r="F523" s="26">
        <f t="shared" si="65"/>
        <v>7976.1323951041322</v>
      </c>
      <c r="G523" s="26">
        <f t="shared" si="61"/>
        <v>7853.1412211199422</v>
      </c>
      <c r="H523" s="26">
        <f t="shared" si="62"/>
        <v>122.99117398418981</v>
      </c>
      <c r="I523" s="26">
        <f t="shared" si="59"/>
        <v>110802.53683412811</v>
      </c>
      <c r="J523" s="26">
        <f>SUM($H$18:$H523)</f>
        <v>941725.52875682316</v>
      </c>
    </row>
    <row r="524" spans="1:10" x14ac:dyDescent="0.25">
      <c r="A524" s="20">
        <f t="shared" si="60"/>
        <v>507</v>
      </c>
      <c r="B524" s="21">
        <f t="shared" si="57"/>
        <v>45544</v>
      </c>
      <c r="C524" s="26">
        <f t="shared" si="56"/>
        <v>110802.53683412811</v>
      </c>
      <c r="D524" s="26">
        <f t="shared" si="63"/>
        <v>7976.1323951041322</v>
      </c>
      <c r="E524" s="27"/>
      <c r="F524" s="26">
        <f>F523</f>
        <v>7976.1323951041322</v>
      </c>
      <c r="G524" s="26">
        <f t="shared" si="61"/>
        <v>7861.2813040395267</v>
      </c>
      <c r="H524" s="26">
        <f t="shared" si="62"/>
        <v>114.85109106460588</v>
      </c>
      <c r="I524" s="26">
        <f t="shared" si="59"/>
        <v>102941.25553008859</v>
      </c>
      <c r="J524" s="26">
        <f>SUM($H$18:$H524)</f>
        <v>941840.37984788779</v>
      </c>
    </row>
    <row r="525" spans="1:10" x14ac:dyDescent="0.25">
      <c r="A525" s="20">
        <f t="shared" si="60"/>
        <v>508</v>
      </c>
      <c r="B525" s="21">
        <f t="shared" si="57"/>
        <v>45544</v>
      </c>
      <c r="C525" s="26">
        <f t="shared" si="56"/>
        <v>102941.25553008859</v>
      </c>
      <c r="D525" s="26">
        <f t="shared" si="63"/>
        <v>7976.1323951041322</v>
      </c>
      <c r="E525" s="27"/>
      <c r="F525" s="26">
        <f t="shared" si="65"/>
        <v>7976.1323951041322</v>
      </c>
      <c r="G525" s="26">
        <f t="shared" si="61"/>
        <v>7869.4298244681368</v>
      </c>
      <c r="H525" s="26">
        <f t="shared" si="62"/>
        <v>106.70257063599568</v>
      </c>
      <c r="I525" s="26">
        <f t="shared" si="59"/>
        <v>95071.825705620446</v>
      </c>
      <c r="J525" s="26">
        <f>SUM($H$18:$H525)</f>
        <v>941947.08241852373</v>
      </c>
    </row>
    <row r="526" spans="1:10" x14ac:dyDescent="0.25">
      <c r="A526" s="20">
        <f t="shared" si="60"/>
        <v>509</v>
      </c>
      <c r="B526" s="21">
        <f t="shared" si="57"/>
        <v>45544</v>
      </c>
      <c r="C526" s="26">
        <f t="shared" si="56"/>
        <v>95071.825705620446</v>
      </c>
      <c r="D526" s="26">
        <f t="shared" si="63"/>
        <v>7976.1323951041322</v>
      </c>
      <c r="E526" s="27"/>
      <c r="F526" s="26">
        <f t="shared" si="65"/>
        <v>7976.1323951041322</v>
      </c>
      <c r="G526" s="26">
        <f t="shared" si="61"/>
        <v>7877.5867911515761</v>
      </c>
      <c r="H526" s="26">
        <f t="shared" si="62"/>
        <v>98.545603952556576</v>
      </c>
      <c r="I526" s="26">
        <f t="shared" si="59"/>
        <v>87194.238914468864</v>
      </c>
      <c r="J526" s="26">
        <f>SUM($H$18:$H526)</f>
        <v>942045.62802247633</v>
      </c>
    </row>
    <row r="527" spans="1:10" x14ac:dyDescent="0.25">
      <c r="A527" s="20">
        <f t="shared" si="60"/>
        <v>510</v>
      </c>
      <c r="B527" s="21">
        <f t="shared" si="57"/>
        <v>45544</v>
      </c>
      <c r="C527" s="26">
        <f t="shared" si="56"/>
        <v>87194.238914468864</v>
      </c>
      <c r="D527" s="26">
        <f t="shared" si="63"/>
        <v>7976.1323951041322</v>
      </c>
      <c r="E527" s="27"/>
      <c r="F527" s="26">
        <f>F526</f>
        <v>7976.1323951041322</v>
      </c>
      <c r="G527" s="26">
        <f t="shared" si="61"/>
        <v>7885.7522128447117</v>
      </c>
      <c r="H527" s="26">
        <f t="shared" si="62"/>
        <v>90.380182259420607</v>
      </c>
      <c r="I527" s="26">
        <f t="shared" si="59"/>
        <v>79308.486701624148</v>
      </c>
      <c r="J527" s="26">
        <f>SUM($H$18:$H527)</f>
        <v>942136.0082047357</v>
      </c>
    </row>
    <row r="528" spans="1:10" x14ac:dyDescent="0.25">
      <c r="A528" s="20">
        <f t="shared" si="60"/>
        <v>511</v>
      </c>
      <c r="B528" s="21">
        <f t="shared" si="57"/>
        <v>45544</v>
      </c>
      <c r="C528" s="26">
        <f t="shared" si="56"/>
        <v>79308.486701624148</v>
      </c>
      <c r="D528" s="26">
        <f t="shared" si="63"/>
        <v>7976.1323951041322</v>
      </c>
      <c r="E528" s="27"/>
      <c r="F528" s="26">
        <f t="shared" si="65"/>
        <v>7976.1323951041322</v>
      </c>
      <c r="G528" s="26">
        <f t="shared" si="61"/>
        <v>7893.9260983114873</v>
      </c>
      <c r="H528" s="26">
        <f t="shared" si="62"/>
        <v>82.206296792645034</v>
      </c>
      <c r="I528" s="26">
        <f t="shared" si="59"/>
        <v>71414.560603312653</v>
      </c>
      <c r="J528" s="26">
        <f>SUM($H$18:$H528)</f>
        <v>942218.2145015283</v>
      </c>
    </row>
    <row r="529" spans="1:10" x14ac:dyDescent="0.25">
      <c r="A529" s="20">
        <f t="shared" si="60"/>
        <v>512</v>
      </c>
      <c r="B529" s="21">
        <f t="shared" si="57"/>
        <v>45574</v>
      </c>
      <c r="C529" s="26">
        <f t="shared" si="56"/>
        <v>71414.560603312653</v>
      </c>
      <c r="D529" s="26">
        <f t="shared" si="63"/>
        <v>7976.1323951041322</v>
      </c>
      <c r="E529" s="27"/>
      <c r="F529" s="26">
        <f t="shared" si="65"/>
        <v>7976.1323951041322</v>
      </c>
      <c r="G529" s="26">
        <f t="shared" si="61"/>
        <v>7902.1084563249296</v>
      </c>
      <c r="H529" s="26">
        <f t="shared" si="62"/>
        <v>74.023938779202936</v>
      </c>
      <c r="I529" s="26">
        <f t="shared" si="59"/>
        <v>63512.452146987722</v>
      </c>
      <c r="J529" s="26">
        <f>SUM($H$18:$H529)</f>
        <v>942292.23844030756</v>
      </c>
    </row>
    <row r="530" spans="1:10" x14ac:dyDescent="0.25">
      <c r="A530" s="20">
        <f t="shared" si="60"/>
        <v>513</v>
      </c>
      <c r="B530" s="21">
        <f t="shared" si="57"/>
        <v>45574</v>
      </c>
      <c r="C530" s="26">
        <f t="shared" si="56"/>
        <v>63512.452146987722</v>
      </c>
      <c r="D530" s="26">
        <f t="shared" si="63"/>
        <v>7976.1323951041322</v>
      </c>
      <c r="E530" s="27"/>
      <c r="F530" s="26">
        <f t="shared" si="58"/>
        <v>7976.1323951041322</v>
      </c>
      <c r="G530" s="26">
        <f t="shared" si="61"/>
        <v>7910.2992956671587</v>
      </c>
      <c r="H530" s="26">
        <f t="shared" si="62"/>
        <v>65.833099436973811</v>
      </c>
      <c r="I530" s="26">
        <f t="shared" si="59"/>
        <v>55602.152851320563</v>
      </c>
      <c r="J530" s="26">
        <f>SUM($H$18:$H530)</f>
        <v>942358.0715397445</v>
      </c>
    </row>
    <row r="531" spans="1:10" x14ac:dyDescent="0.25">
      <c r="A531" s="20">
        <f t="shared" si="60"/>
        <v>514</v>
      </c>
      <c r="B531" s="21">
        <f t="shared" si="57"/>
        <v>45574</v>
      </c>
      <c r="C531" s="26">
        <f t="shared" si="56"/>
        <v>55602.152851320563</v>
      </c>
      <c r="D531" s="26">
        <f t="shared" si="63"/>
        <v>7976.1323951041322</v>
      </c>
      <c r="E531" s="27"/>
      <c r="F531" s="26">
        <f t="shared" si="58"/>
        <v>7976.1323951041322</v>
      </c>
      <c r="G531" s="26">
        <f t="shared" si="61"/>
        <v>7918.4986251293976</v>
      </c>
      <c r="H531" s="26">
        <f t="shared" si="62"/>
        <v>57.6337699747342</v>
      </c>
      <c r="I531" s="26">
        <f t="shared" si="59"/>
        <v>47683.654226191167</v>
      </c>
      <c r="J531" s="26">
        <f>SUM($H$18:$H531)</f>
        <v>942415.7053097192</v>
      </c>
    </row>
    <row r="532" spans="1:10" x14ac:dyDescent="0.25">
      <c r="A532" s="20">
        <f t="shared" si="60"/>
        <v>515</v>
      </c>
      <c r="B532" s="21">
        <f t="shared" si="57"/>
        <v>45574</v>
      </c>
      <c r="C532" s="26">
        <f t="shared" si="56"/>
        <v>47683.654226191167</v>
      </c>
      <c r="D532" s="26">
        <f t="shared" si="63"/>
        <v>7976.1323951041322</v>
      </c>
      <c r="E532" s="27"/>
      <c r="F532" s="26">
        <f t="shared" si="58"/>
        <v>7976.1323951041322</v>
      </c>
      <c r="G532" s="26">
        <f t="shared" si="61"/>
        <v>7926.7064535119844</v>
      </c>
      <c r="H532" s="26">
        <f t="shared" si="62"/>
        <v>49.425941592148156</v>
      </c>
      <c r="I532" s="26">
        <f t="shared" si="59"/>
        <v>39756.947772679181</v>
      </c>
      <c r="J532" s="26">
        <f>SUM($H$18:$H532)</f>
        <v>942465.1312513114</v>
      </c>
    </row>
    <row r="533" spans="1:10" x14ac:dyDescent="0.25">
      <c r="A533" s="20">
        <f t="shared" si="60"/>
        <v>516</v>
      </c>
      <c r="B533" s="21">
        <f t="shared" si="57"/>
        <v>45605</v>
      </c>
      <c r="C533" s="26">
        <f t="shared" si="56"/>
        <v>39756.947772679181</v>
      </c>
      <c r="D533" s="26">
        <f t="shared" si="63"/>
        <v>7976.1323951041322</v>
      </c>
      <c r="E533" s="27"/>
      <c r="F533" s="26">
        <f t="shared" si="58"/>
        <v>7976.1323951041322</v>
      </c>
      <c r="G533" s="26">
        <f t="shared" si="61"/>
        <v>7934.9227896243747</v>
      </c>
      <c r="H533" s="26">
        <f t="shared" si="62"/>
        <v>41.209605479757847</v>
      </c>
      <c r="I533" s="26">
        <f t="shared" si="59"/>
        <v>31822.024983054805</v>
      </c>
      <c r="J533" s="26">
        <f>SUM($H$18:$H533)</f>
        <v>942506.34085679112</v>
      </c>
    </row>
    <row r="534" spans="1:10" x14ac:dyDescent="0.25">
      <c r="A534" s="20">
        <f t="shared" si="60"/>
        <v>517</v>
      </c>
      <c r="B534" s="21">
        <f t="shared" si="57"/>
        <v>45605</v>
      </c>
      <c r="C534" s="26">
        <f t="shared" si="56"/>
        <v>31822.024983054805</v>
      </c>
      <c r="D534" s="26">
        <f t="shared" si="63"/>
        <v>7976.1323951041322</v>
      </c>
      <c r="E534" s="27"/>
      <c r="F534" s="26">
        <f t="shared" si="58"/>
        <v>7976.1323951041322</v>
      </c>
      <c r="G534" s="26">
        <f t="shared" si="61"/>
        <v>7943.1476422851583</v>
      </c>
      <c r="H534" s="26">
        <f t="shared" si="62"/>
        <v>32.984752818974115</v>
      </c>
      <c r="I534" s="26">
        <f t="shared" si="59"/>
        <v>23878.877340769646</v>
      </c>
      <c r="J534" s="26">
        <f>SUM($H$18:$H534)</f>
        <v>942539.32560961007</v>
      </c>
    </row>
    <row r="535" spans="1:10" x14ac:dyDescent="0.25">
      <c r="A535" s="20">
        <f t="shared" si="60"/>
        <v>518</v>
      </c>
      <c r="B535" s="21">
        <f t="shared" si="57"/>
        <v>45605</v>
      </c>
      <c r="C535" s="26">
        <f t="shared" si="56"/>
        <v>23878.877340769646</v>
      </c>
      <c r="D535" s="26">
        <f t="shared" si="63"/>
        <v>7976.1323951041322</v>
      </c>
      <c r="E535" s="27"/>
      <c r="F535" s="26">
        <f t="shared" si="58"/>
        <v>7976.1323951041322</v>
      </c>
      <c r="G535" s="26">
        <f t="shared" si="61"/>
        <v>7951.3810203220655</v>
      </c>
      <c r="H535" s="26">
        <f t="shared" si="62"/>
        <v>24.751374782067003</v>
      </c>
      <c r="I535" s="26">
        <f t="shared" si="59"/>
        <v>15927.496320447581</v>
      </c>
      <c r="J535" s="26">
        <f>SUM($H$18:$H535)</f>
        <v>942564.07698439213</v>
      </c>
    </row>
    <row r="536" spans="1:10" x14ac:dyDescent="0.25">
      <c r="A536" s="20">
        <f t="shared" si="60"/>
        <v>519</v>
      </c>
      <c r="B536" s="21">
        <f t="shared" si="57"/>
        <v>45605</v>
      </c>
      <c r="C536" s="26">
        <f t="shared" si="56"/>
        <v>15927.496320447581</v>
      </c>
      <c r="D536" s="26">
        <f t="shared" si="63"/>
        <v>7976.1323951041322</v>
      </c>
      <c r="E536" s="27"/>
      <c r="F536" s="26">
        <f t="shared" si="58"/>
        <v>7976.1323951041322</v>
      </c>
      <c r="G536" s="26">
        <f t="shared" si="61"/>
        <v>7959.622932571976</v>
      </c>
      <c r="H536" s="26">
        <f t="shared" si="62"/>
        <v>16.509462532156242</v>
      </c>
      <c r="I536" s="26">
        <f t="shared" si="59"/>
        <v>7967.8733878756047</v>
      </c>
      <c r="J536" s="26">
        <f>SUM($H$18:$H536)</f>
        <v>942580.58644692425</v>
      </c>
    </row>
    <row r="537" spans="1:10" x14ac:dyDescent="0.25">
      <c r="A537" s="20">
        <f t="shared" si="60"/>
        <v>520</v>
      </c>
      <c r="B537" s="21">
        <f t="shared" si="57"/>
        <v>45635</v>
      </c>
      <c r="C537" s="26">
        <f t="shared" si="56"/>
        <v>7967.8733878756047</v>
      </c>
      <c r="D537" s="26">
        <f t="shared" si="63"/>
        <v>7976.1323951041322</v>
      </c>
      <c r="E537" s="27"/>
      <c r="F537" s="26">
        <f t="shared" si="58"/>
        <v>7967.8733878756047</v>
      </c>
      <c r="G537" s="26">
        <f t="shared" si="61"/>
        <v>7959.6143806524033</v>
      </c>
      <c r="H537" s="26">
        <f t="shared" si="62"/>
        <v>8.259007223201829</v>
      </c>
      <c r="I537" s="26">
        <f t="shared" si="59"/>
        <v>0</v>
      </c>
      <c r="J537" s="26">
        <f>SUM($H$18:$H537)</f>
        <v>942588.84545414743</v>
      </c>
    </row>
    <row r="538" spans="1:10" x14ac:dyDescent="0.25">
      <c r="A538" s="20"/>
      <c r="F538" s="26" t="e">
        <f t="shared" ref="F538:F540" si="66">IF(AND(Pay_Num&lt;&gt;"",Sched_Pay+Extra_Pay&lt;Beg_Bal),Sched_Pay+Extra_Pay,IF(Pay_Num&lt;&gt;"",Beg_Bal,""))</f>
        <v>#VALUE!</v>
      </c>
    </row>
    <row r="539" spans="1:10" x14ac:dyDescent="0.25">
      <c r="A539" s="20">
        <v>482</v>
      </c>
      <c r="F539" s="26" t="e">
        <f t="shared" si="66"/>
        <v>#VALUE!</v>
      </c>
    </row>
    <row r="540" spans="1:10" x14ac:dyDescent="0.25">
      <c r="A540" s="20">
        <f t="shared" si="60"/>
        <v>483</v>
      </c>
      <c r="F540" s="26" t="e">
        <f t="shared" si="66"/>
        <v>#VALUE!</v>
      </c>
    </row>
    <row r="541" spans="1:10" x14ac:dyDescent="0.25">
      <c r="A541" s="20">
        <f t="shared" si="60"/>
        <v>484</v>
      </c>
    </row>
    <row r="542" spans="1:10" x14ac:dyDescent="0.25">
      <c r="A542" s="20">
        <f t="shared" si="60"/>
        <v>485</v>
      </c>
    </row>
    <row r="543" spans="1:10" x14ac:dyDescent="0.25">
      <c r="A543" s="20">
        <f t="shared" si="60"/>
        <v>486</v>
      </c>
    </row>
    <row r="544" spans="1:10" x14ac:dyDescent="0.25">
      <c r="A544" s="20">
        <f t="shared" si="60"/>
        <v>487</v>
      </c>
    </row>
    <row r="545" spans="1:1" x14ac:dyDescent="0.25">
      <c r="A545" s="20">
        <f t="shared" si="60"/>
        <v>488</v>
      </c>
    </row>
    <row r="546" spans="1:1" x14ac:dyDescent="0.25">
      <c r="A546" s="20">
        <f t="shared" si="60"/>
        <v>489</v>
      </c>
    </row>
    <row r="547" spans="1:1" x14ac:dyDescent="0.25">
      <c r="A547" s="20">
        <f t="shared" si="60"/>
        <v>490</v>
      </c>
    </row>
    <row r="548" spans="1:1" x14ac:dyDescent="0.25">
      <c r="A548" s="20">
        <f t="shared" si="60"/>
        <v>491</v>
      </c>
    </row>
    <row r="549" spans="1:1" x14ac:dyDescent="0.25">
      <c r="A549" s="20">
        <f t="shared" si="60"/>
        <v>492</v>
      </c>
    </row>
    <row r="550" spans="1:1" x14ac:dyDescent="0.25">
      <c r="A550" s="20">
        <f t="shared" si="60"/>
        <v>493</v>
      </c>
    </row>
    <row r="551" spans="1:1" x14ac:dyDescent="0.25">
      <c r="A551" s="20">
        <f t="shared" si="60"/>
        <v>494</v>
      </c>
    </row>
    <row r="552" spans="1:1" x14ac:dyDescent="0.25">
      <c r="A552" s="20">
        <f t="shared" si="60"/>
        <v>495</v>
      </c>
    </row>
    <row r="553" spans="1:1" x14ac:dyDescent="0.25">
      <c r="A553" s="20">
        <f t="shared" si="60"/>
        <v>496</v>
      </c>
    </row>
    <row r="554" spans="1:1" x14ac:dyDescent="0.25">
      <c r="A554" s="20">
        <f t="shared" si="60"/>
        <v>497</v>
      </c>
    </row>
    <row r="555" spans="1:1" x14ac:dyDescent="0.25">
      <c r="A555" s="20">
        <f t="shared" si="60"/>
        <v>498</v>
      </c>
    </row>
    <row r="556" spans="1:1" x14ac:dyDescent="0.25">
      <c r="A556" s="20">
        <f t="shared" si="60"/>
        <v>499</v>
      </c>
    </row>
    <row r="557" spans="1:1" x14ac:dyDescent="0.25">
      <c r="A557" s="20">
        <f t="shared" si="60"/>
        <v>500</v>
      </c>
    </row>
    <row r="558" spans="1:1" x14ac:dyDescent="0.25">
      <c r="A558" s="20">
        <f t="shared" si="60"/>
        <v>501</v>
      </c>
    </row>
    <row r="559" spans="1:1" x14ac:dyDescent="0.25">
      <c r="A559" s="20">
        <f t="shared" si="60"/>
        <v>502</v>
      </c>
    </row>
    <row r="560" spans="1:1" x14ac:dyDescent="0.25">
      <c r="A560" s="20">
        <f t="shared" si="60"/>
        <v>503</v>
      </c>
    </row>
    <row r="561" spans="1:1" x14ac:dyDescent="0.25">
      <c r="A561" s="20">
        <f t="shared" si="60"/>
        <v>504</v>
      </c>
    </row>
    <row r="562" spans="1:1" x14ac:dyDescent="0.25">
      <c r="A562" s="20">
        <f t="shared" si="60"/>
        <v>505</v>
      </c>
    </row>
  </sheetData>
  <sheetProtection selectLockedCells="1"/>
  <mergeCells count="3">
    <mergeCell ref="C12:D12"/>
    <mergeCell ref="B4:D4"/>
    <mergeCell ref="H4:J4"/>
  </mergeCells>
  <phoneticPr fontId="0" type="noConversion"/>
  <conditionalFormatting sqref="A18:E490 A491:A562 B491:E537">
    <cfRule type="expression" dxfId="8" priority="1" stopIfTrue="1">
      <formula>IF(ROW(A18)&gt;Last_Row,TRUE, FALSE)</formula>
    </cfRule>
    <cfRule type="expression" dxfId="7" priority="2" stopIfTrue="1">
      <formula>IF(ROW(A18)=Last_Row,TRUE, FALSE)</formula>
    </cfRule>
    <cfRule type="expression" dxfId="6" priority="3" stopIfTrue="1">
      <formula>IF(ROW(A18)&lt;Last_Row,TRUE, FALSE)</formula>
    </cfRule>
  </conditionalFormatting>
  <conditionalFormatting sqref="F18:J490 F491:F540 G491:J537">
    <cfRule type="expression" dxfId="5" priority="4" stopIfTrue="1">
      <formula>IF(ROW(F18)&gt;Last_Row,TRUE, FALSE)</formula>
    </cfRule>
    <cfRule type="expression" dxfId="4" priority="5" stopIfTrue="1">
      <formula>IF(ROW(F18)=Last_Row,TRUE, FALSE)</formula>
    </cfRule>
    <cfRule type="expression" dxfId="3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 xr:uid="{00000000-0002-0000-0000-000000000000}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 xr:uid="{00000000-0002-0000-0000-000001000000}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 xr:uid="{00000000-0002-0000-0000-000002000000}"/>
  </dataValidations>
  <pageMargins left="0.5" right="0.5" top="0.5" bottom="0.5" header="0.5" footer="0.5"/>
  <pageSetup scale="80" orientation="landscape" r:id="rId1"/>
  <headerFooter alignWithMargins="0"/>
  <ignoredErrors>
    <ignoredError sqref="F18:F376 I18:I376 G532:I537 G505:I505 F377:I487 F490:G490 G489 F488:G488 I488 I490 I48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5D53-C2D7-4FC2-BBE8-E2E6519020E7}">
  <dimension ref="A1:A57"/>
  <sheetViews>
    <sheetView workbookViewId="0">
      <selection sqref="A1:A57"/>
    </sheetView>
  </sheetViews>
  <sheetFormatPr defaultRowHeight="13.5" x14ac:dyDescent="0.25"/>
  <cols>
    <col min="1" max="1" width="10" bestFit="1" customWidth="1"/>
  </cols>
  <sheetData>
    <row r="1" spans="1:1" x14ac:dyDescent="0.25">
      <c r="A1" s="26" t="e">
        <f t="shared" ref="A1:A57" si="0">IF(Pay_Num&lt;&gt;"",Beg_Bal*Interest_Rate/Num_Pmt_Per_Year,"")</f>
        <v>#VALUE!</v>
      </c>
    </row>
    <row r="2" spans="1:1" x14ac:dyDescent="0.25">
      <c r="A2" s="26" t="e">
        <f t="shared" si="0"/>
        <v>#VALUE!</v>
      </c>
    </row>
    <row r="3" spans="1:1" x14ac:dyDescent="0.25">
      <c r="A3" s="26" t="e">
        <f t="shared" si="0"/>
        <v>#VALUE!</v>
      </c>
    </row>
    <row r="4" spans="1:1" x14ac:dyDescent="0.25">
      <c r="A4" s="26" t="e">
        <f t="shared" si="0"/>
        <v>#VALUE!</v>
      </c>
    </row>
    <row r="5" spans="1:1" x14ac:dyDescent="0.25">
      <c r="A5" s="26" t="e">
        <f t="shared" si="0"/>
        <v>#VALUE!</v>
      </c>
    </row>
    <row r="6" spans="1:1" x14ac:dyDescent="0.25">
      <c r="A6" s="26" t="e">
        <f t="shared" si="0"/>
        <v>#VALUE!</v>
      </c>
    </row>
    <row r="7" spans="1:1" x14ac:dyDescent="0.25">
      <c r="A7" s="26" t="e">
        <f t="shared" si="0"/>
        <v>#VALUE!</v>
      </c>
    </row>
    <row r="8" spans="1:1" x14ac:dyDescent="0.25">
      <c r="A8" s="26" t="e">
        <f t="shared" si="0"/>
        <v>#VALUE!</v>
      </c>
    </row>
    <row r="9" spans="1:1" x14ac:dyDescent="0.25">
      <c r="A9" s="26" t="e">
        <f t="shared" si="0"/>
        <v>#VALUE!</v>
      </c>
    </row>
    <row r="10" spans="1:1" x14ac:dyDescent="0.25">
      <c r="A10" s="26" t="e">
        <f t="shared" si="0"/>
        <v>#VALUE!</v>
      </c>
    </row>
    <row r="11" spans="1:1" x14ac:dyDescent="0.25">
      <c r="A11" s="26" t="e">
        <f t="shared" si="0"/>
        <v>#VALUE!</v>
      </c>
    </row>
    <row r="12" spans="1:1" x14ac:dyDescent="0.25">
      <c r="A12" s="26" t="e">
        <f t="shared" si="0"/>
        <v>#VALUE!</v>
      </c>
    </row>
    <row r="13" spans="1:1" x14ac:dyDescent="0.25">
      <c r="A13" s="26" t="e">
        <f t="shared" si="0"/>
        <v>#VALUE!</v>
      </c>
    </row>
    <row r="14" spans="1:1" x14ac:dyDescent="0.25">
      <c r="A14" s="26" t="e">
        <f t="shared" si="0"/>
        <v>#VALUE!</v>
      </c>
    </row>
    <row r="15" spans="1:1" x14ac:dyDescent="0.25">
      <c r="A15" s="26" t="e">
        <f t="shared" si="0"/>
        <v>#VALUE!</v>
      </c>
    </row>
    <row r="16" spans="1:1" x14ac:dyDescent="0.25">
      <c r="A16" s="26" t="e">
        <f t="shared" si="0"/>
        <v>#VALUE!</v>
      </c>
    </row>
    <row r="17" spans="1:1" x14ac:dyDescent="0.25">
      <c r="A17" s="26" t="e">
        <f t="shared" si="0"/>
        <v>#VALUE!</v>
      </c>
    </row>
    <row r="18" spans="1:1" x14ac:dyDescent="0.25">
      <c r="A18" s="26">
        <f t="shared" si="0"/>
        <v>3322.1057692307691</v>
      </c>
    </row>
    <row r="19" spans="1:1" x14ac:dyDescent="0.25">
      <c r="A19" s="26">
        <f t="shared" si="0"/>
        <v>3317.2816916320276</v>
      </c>
    </row>
    <row r="20" spans="1:1" x14ac:dyDescent="0.25">
      <c r="A20" s="26">
        <f t="shared" si="0"/>
        <v>3312.4526136913128</v>
      </c>
    </row>
    <row r="21" spans="1:1" x14ac:dyDescent="0.25">
      <c r="A21" s="26">
        <f t="shared" si="0"/>
        <v>3307.6185302255794</v>
      </c>
    </row>
    <row r="22" spans="1:1" x14ac:dyDescent="0.25">
      <c r="A22" s="26">
        <f t="shared" si="0"/>
        <v>3302.7794360464072</v>
      </c>
    </row>
    <row r="23" spans="1:1" x14ac:dyDescent="0.25">
      <c r="A23" s="26">
        <f t="shared" si="0"/>
        <v>3297.9353259599989</v>
      </c>
    </row>
    <row r="24" spans="1:1" x14ac:dyDescent="0.25">
      <c r="A24" s="26">
        <f t="shared" si="0"/>
        <v>3293.0861947671747</v>
      </c>
    </row>
    <row r="25" spans="1:1" x14ac:dyDescent="0.25">
      <c r="A25" s="26">
        <f t="shared" si="0"/>
        <v>3288.232037263364</v>
      </c>
    </row>
    <row r="26" spans="1:1" x14ac:dyDescent="0.25">
      <c r="A26" s="26">
        <f t="shared" si="0"/>
        <v>3283.3728482386023</v>
      </c>
    </row>
    <row r="27" spans="1:1" x14ac:dyDescent="0.25">
      <c r="A27" s="26">
        <f t="shared" si="0"/>
        <v>3278.5086224775241</v>
      </c>
    </row>
    <row r="28" spans="1:1" x14ac:dyDescent="0.25">
      <c r="A28" s="26">
        <f t="shared" si="0"/>
        <v>3273.6393547593589</v>
      </c>
    </row>
    <row r="29" spans="1:1" x14ac:dyDescent="0.25">
      <c r="A29" s="26">
        <f t="shared" si="0"/>
        <v>3268.7650398579249</v>
      </c>
    </row>
    <row r="30" spans="1:1" x14ac:dyDescent="0.25">
      <c r="A30" s="26">
        <f t="shared" si="0"/>
        <v>3263.8856725416217</v>
      </c>
    </row>
    <row r="31" spans="1:1" x14ac:dyDescent="0.25">
      <c r="A31" s="26">
        <f t="shared" si="0"/>
        <v>3259.0012475734266</v>
      </c>
    </row>
    <row r="32" spans="1:1" x14ac:dyDescent="0.25">
      <c r="A32" s="26">
        <f t="shared" si="0"/>
        <v>3254.1117597108901</v>
      </c>
    </row>
    <row r="33" spans="1:1" x14ac:dyDescent="0.25">
      <c r="A33" s="26">
        <f t="shared" si="0"/>
        <v>3249.2172037061264</v>
      </c>
    </row>
    <row r="34" spans="1:1" x14ac:dyDescent="0.25">
      <c r="A34" s="26">
        <f t="shared" si="0"/>
        <v>3244.3175743058118</v>
      </c>
    </row>
    <row r="35" spans="1:1" x14ac:dyDescent="0.25">
      <c r="A35" s="26">
        <f t="shared" si="0"/>
        <v>3239.4128662511771</v>
      </c>
    </row>
    <row r="36" spans="1:1" x14ac:dyDescent="0.25">
      <c r="A36" s="26">
        <f t="shared" si="0"/>
        <v>3234.5030742780004</v>
      </c>
    </row>
    <row r="37" spans="1:1" x14ac:dyDescent="0.25">
      <c r="A37" s="26">
        <f t="shared" si="0"/>
        <v>3229.5881931166059</v>
      </c>
    </row>
    <row r="38" spans="1:1" x14ac:dyDescent="0.25">
      <c r="A38" s="26">
        <f t="shared" si="0"/>
        <v>3224.6682174918537</v>
      </c>
    </row>
    <row r="39" spans="1:1" x14ac:dyDescent="0.25">
      <c r="A39" s="26">
        <f t="shared" si="0"/>
        <v>3219.7431421231367</v>
      </c>
    </row>
    <row r="40" spans="1:1" x14ac:dyDescent="0.25">
      <c r="A40" s="26">
        <f t="shared" si="0"/>
        <v>3214.8129617243735</v>
      </c>
    </row>
    <row r="41" spans="1:1" x14ac:dyDescent="0.25">
      <c r="A41" s="26">
        <f t="shared" si="0"/>
        <v>3209.8776710040042</v>
      </c>
    </row>
    <row r="42" spans="1:1" x14ac:dyDescent="0.25">
      <c r="A42" s="26">
        <f t="shared" si="0"/>
        <v>3204.9372646649854</v>
      </c>
    </row>
    <row r="43" spans="1:1" x14ac:dyDescent="0.25">
      <c r="A43" s="26">
        <f t="shared" si="0"/>
        <v>3199.99173740478</v>
      </c>
    </row>
    <row r="44" spans="1:1" x14ac:dyDescent="0.25">
      <c r="A44" s="26">
        <f t="shared" si="0"/>
        <v>3195.0410839153574</v>
      </c>
    </row>
    <row r="45" spans="1:1" x14ac:dyDescent="0.25">
      <c r="A45" s="26">
        <f t="shared" si="0"/>
        <v>3190.085298883183</v>
      </c>
    </row>
    <row r="46" spans="1:1" x14ac:dyDescent="0.25">
      <c r="A46" s="26">
        <f t="shared" si="0"/>
        <v>3185.1243769892153</v>
      </c>
    </row>
    <row r="47" spans="1:1" x14ac:dyDescent="0.25">
      <c r="A47" s="26">
        <f t="shared" si="0"/>
        <v>3180.1583129088999</v>
      </c>
    </row>
    <row r="48" spans="1:1" x14ac:dyDescent="0.25">
      <c r="A48" s="26">
        <f t="shared" si="0"/>
        <v>3175.1871013121631</v>
      </c>
    </row>
    <row r="49" spans="1:1" x14ac:dyDescent="0.25">
      <c r="A49" s="26">
        <f t="shared" si="0"/>
        <v>3170.2107368634056</v>
      </c>
    </row>
    <row r="50" spans="1:1" x14ac:dyDescent="0.25">
      <c r="A50" s="26">
        <f t="shared" si="0"/>
        <v>3165.2292142214983</v>
      </c>
    </row>
    <row r="51" spans="1:1" x14ac:dyDescent="0.25">
      <c r="A51" s="26">
        <f t="shared" si="0"/>
        <v>3160.2425280397756</v>
      </c>
    </row>
    <row r="52" spans="1:1" x14ac:dyDescent="0.25">
      <c r="A52" s="26">
        <f t="shared" si="0"/>
        <v>3155.2506729660299</v>
      </c>
    </row>
    <row r="53" spans="1:1" x14ac:dyDescent="0.25">
      <c r="A53" s="26">
        <f t="shared" si="0"/>
        <v>3150.2536436425062</v>
      </c>
    </row>
    <row r="54" spans="1:1" x14ac:dyDescent="0.25">
      <c r="A54" s="26">
        <f t="shared" si="0"/>
        <v>3145.2514347058946</v>
      </c>
    </row>
    <row r="55" spans="1:1" x14ac:dyDescent="0.25">
      <c r="A55" s="26">
        <f t="shared" si="0"/>
        <v>3140.2440407873282</v>
      </c>
    </row>
    <row r="56" spans="1:1" x14ac:dyDescent="0.25">
      <c r="A56" s="26">
        <f t="shared" si="0"/>
        <v>3135.2314565123725</v>
      </c>
    </row>
    <row r="57" spans="1:1" x14ac:dyDescent="0.25">
      <c r="A57" s="26">
        <f t="shared" si="0"/>
        <v>3130.2136765010246</v>
      </c>
    </row>
  </sheetData>
  <conditionalFormatting sqref="A1:A57">
    <cfRule type="expression" dxfId="2" priority="1" stopIfTrue="1">
      <formula>IF(ROW(A1)&gt;Last_Row,TRUE, FALSE)</formula>
    </cfRule>
    <cfRule type="expression" dxfId="1" priority="2" stopIfTrue="1">
      <formula>IF(ROW(A1)=Last_Row,TRUE, FALSE)</formula>
    </cfRule>
    <cfRule type="expression" dxfId="0" priority="3" stopIfTrue="1">
      <formula>IF(ROW(A1)&lt;=Last_Row,TRUE, FALSE)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and_x0020_Time xmlns="04fa126e-f418-4097-ab49-c34846201149" xsi:nil="true"/>
    <lcf76f155ced4ddcb4097134ff3c332f xmlns="04fa126e-f418-4097-ab49-c34846201149">
      <Terms xmlns="http://schemas.microsoft.com/office/infopath/2007/PartnerControls"/>
    </lcf76f155ced4ddcb4097134ff3c332f>
    <TaxCatchAll xmlns="ed3ef6f8-3797-4792-9ea4-30cd9e65eb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4C89FE4F6264BAE0689DA5D04D3B5" ma:contentTypeVersion="17" ma:contentTypeDescription="Create a new document." ma:contentTypeScope="" ma:versionID="0bc1e1da5cec46881ca4c73256197cac">
  <xsd:schema xmlns:xsd="http://www.w3.org/2001/XMLSchema" xmlns:xs="http://www.w3.org/2001/XMLSchema" xmlns:p="http://schemas.microsoft.com/office/2006/metadata/properties" xmlns:ns2="04fa126e-f418-4097-ab49-c34846201149" xmlns:ns3="ed3ef6f8-3797-4792-9ea4-30cd9e65eb70" targetNamespace="http://schemas.microsoft.com/office/2006/metadata/properties" ma:root="true" ma:fieldsID="7cac533da294ff55a34250c304701e19" ns2:_="" ns3:_="">
    <xsd:import namespace="04fa126e-f418-4097-ab49-c34846201149"/>
    <xsd:import namespace="ed3ef6f8-3797-4792-9ea4-30cd9e65e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_x0020_and_x0020_Tim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a126e-f418-4097-ab49-c34846201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Date_x0020_and_x0020_Time" ma:index="13" nillable="true" ma:displayName="Date and Time" ma:format="DateTime" ma:internalName="Date_x0020_and_x0020_Time">
      <xsd:simpleType>
        <xsd:restriction base="dms:DateTime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a3a3107-ee44-48e8-8dc4-a02a180e3e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ef6f8-3797-4792-9ea4-30cd9e65e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3fc073-0db4-4881-8911-51696a55097e}" ma:internalName="TaxCatchAll" ma:showField="CatchAllData" ma:web="ed3ef6f8-3797-4792-9ea4-30cd9e65e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663ED-6195-4A6B-B40D-BC392C20A23E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04fa126e-f418-4097-ab49-c34846201149"/>
    <ds:schemaRef ds:uri="ed3ef6f8-3797-4792-9ea4-30cd9e65eb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0F39399-7DD3-459E-B881-B3787DF0E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08E936-CDB5-45A6-A77A-E7B6A5778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fa126e-f418-4097-ab49-c34846201149"/>
    <ds:schemaRef ds:uri="ed3ef6f8-3797-4792-9ea4-30cd9e65e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Loan Amortization Schedule</vt:lpstr>
      <vt:lpstr>Sheet1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</dc:title>
  <dc:creator>Troy</dc:creator>
  <cp:lastModifiedBy>Sanja Dopud</cp:lastModifiedBy>
  <dcterms:created xsi:type="dcterms:W3CDTF">2013-03-27T03:03:48Z</dcterms:created>
  <dcterms:modified xsi:type="dcterms:W3CDTF">2023-04-03T00:53:14Z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  <property fmtid="{D5CDD505-2E9C-101B-9397-08002B2CF9AE}" pid="3" name="ContentTypeId">
    <vt:lpwstr>0x0101003BA4C89FE4F6264BAE0689DA5D04D3B5</vt:lpwstr>
  </property>
  <property fmtid="{D5CDD505-2E9C-101B-9397-08002B2CF9AE}" pid="4" name="MediaServiceImageTags">
    <vt:lpwstr/>
  </property>
</Properties>
</file>