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mpanyData\Client Folders\DANIEL STORCH SUPERANNUATION FUND\WORKPAPERS - THE DANIEL STORCH SUPERANNUATION FUND\2019\"/>
    </mc:Choice>
  </mc:AlternateContent>
  <xr:revisionPtr revIDLastSave="0" documentId="13_ncr:1_{9836B321-0470-417D-BE0A-83003538A62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1" l="1"/>
  <c r="G58" i="1"/>
  <c r="C17" i="1"/>
  <c r="G17" i="1" s="1"/>
  <c r="C35" i="1"/>
  <c r="C53" i="1"/>
  <c r="D52" i="1"/>
  <c r="D53" i="1" s="1"/>
  <c r="D33" i="1" l="1"/>
  <c r="D35" i="1" s="1"/>
  <c r="D23" i="1"/>
  <c r="D15" i="1"/>
  <c r="D17" i="1" s="1"/>
  <c r="D11" i="1"/>
  <c r="D12" i="1" s="1"/>
  <c r="G56" i="1" l="1"/>
  <c r="I56" i="1" s="1"/>
  <c r="G53" i="1"/>
  <c r="I17" i="1"/>
  <c r="C40" i="1"/>
  <c r="G40" i="1" s="1"/>
  <c r="I40" i="1" s="1"/>
  <c r="D40" i="1"/>
  <c r="G35" i="1"/>
  <c r="I35" i="1" s="1"/>
  <c r="C27" i="1"/>
  <c r="G27" i="1" s="1"/>
  <c r="I27" i="1" s="1"/>
  <c r="D27" i="1"/>
  <c r="C46" i="1"/>
  <c r="G46" i="1" s="1"/>
  <c r="I46" i="1" s="1"/>
  <c r="D46" i="1"/>
  <c r="G67" i="1" l="1"/>
  <c r="I53" i="1"/>
</calcChain>
</file>

<file path=xl/sharedStrings.xml><?xml version="1.0" encoding="utf-8"?>
<sst xmlns="http://schemas.openxmlformats.org/spreadsheetml/2006/main" count="36" uniqueCount="22">
  <si>
    <t>Telstra</t>
  </si>
  <si>
    <t>#</t>
  </si>
  <si>
    <t>Cost</t>
  </si>
  <si>
    <t>Medibank Private</t>
  </si>
  <si>
    <t>Transurban</t>
  </si>
  <si>
    <t>NAB</t>
  </si>
  <si>
    <t>Blina Diamonds</t>
  </si>
  <si>
    <t>Artemis Resources</t>
  </si>
  <si>
    <t>CYBG</t>
  </si>
  <si>
    <t>NAB CYBG demerger</t>
  </si>
  <si>
    <t>tax deferred dist</t>
  </si>
  <si>
    <t>reconstruction</t>
  </si>
  <si>
    <t>balance</t>
  </si>
  <si>
    <t>Silver Mines</t>
  </si>
  <si>
    <t>Value</t>
  </si>
  <si>
    <t>Journal</t>
  </si>
  <si>
    <t>Sold</t>
  </si>
  <si>
    <t>Ledger balance</t>
  </si>
  <si>
    <t>X0023282160</t>
  </si>
  <si>
    <t>PCODE 2026</t>
  </si>
  <si>
    <t>Fotescue</t>
  </si>
  <si>
    <t>X0083530120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</si>
</sst>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tabSelected="1" workbookViewId="0">
      <selection activeCell="A5" sqref="A5"/>
    </sheetView>
  </sheetViews>
  <sheetFormatPr defaultRowHeight="15" x14ac:dyDescent="0.25"/>
  <cols>
    <col min="1" max="1" width="19" customWidth="1"/>
    <col min="2" max="2" width="10.7109375" bestFit="1" customWidth="1"/>
    <col min="4" max="4" width="10.28515625" style="2" bestFit="1" customWidth="1"/>
    <col min="6" max="6" width="10.7109375" bestFit="1" customWidth="1"/>
    <col min="8" max="8" width="10.7109375" bestFit="1" customWidth="1"/>
  </cols>
  <sheetData>
    <row r="1" spans="1:9" x14ac:dyDescent="0.25">
      <c r="A1" s="6" t="s">
        <v>18</v>
      </c>
    </row>
    <row r="2" spans="1:9" x14ac:dyDescent="0.25">
      <c r="A2" s="6" t="s">
        <v>19</v>
      </c>
    </row>
    <row r="3" spans="1:9" x14ac:dyDescent="0.25">
      <c r="A3" t="s">
        <v>21</v>
      </c>
    </row>
    <row r="4" spans="1:9" x14ac:dyDescent="0.25">
      <c r="A4">
        <v>2000</v>
      </c>
    </row>
    <row r="8" spans="1:9" x14ac:dyDescent="0.25">
      <c r="H8" t="s">
        <v>17</v>
      </c>
    </row>
    <row r="9" spans="1:9" x14ac:dyDescent="0.25">
      <c r="C9" t="s">
        <v>1</v>
      </c>
      <c r="D9" s="2" t="s">
        <v>2</v>
      </c>
      <c r="F9" s="1">
        <v>43646</v>
      </c>
      <c r="G9" t="s">
        <v>14</v>
      </c>
      <c r="H9" s="1">
        <v>43646</v>
      </c>
      <c r="I9" t="s">
        <v>15</v>
      </c>
    </row>
    <row r="10" spans="1:9" x14ac:dyDescent="0.25">
      <c r="A10" t="s">
        <v>0</v>
      </c>
      <c r="B10" s="1">
        <v>42083</v>
      </c>
      <c r="C10">
        <v>16000</v>
      </c>
      <c r="D10" s="2">
        <v>100825</v>
      </c>
    </row>
    <row r="11" spans="1:9" ht="15.75" thickBot="1" x14ac:dyDescent="0.3">
      <c r="A11" t="s">
        <v>16</v>
      </c>
      <c r="B11" s="1">
        <v>43130</v>
      </c>
      <c r="C11">
        <v>-16000</v>
      </c>
      <c r="D11" s="2">
        <f>-D10</f>
        <v>-100825</v>
      </c>
      <c r="F11" s="5"/>
      <c r="H11" s="2"/>
      <c r="I11" s="2"/>
    </row>
    <row r="12" spans="1:9" ht="15.75" thickBot="1" x14ac:dyDescent="0.3">
      <c r="B12" s="1"/>
      <c r="D12" s="4">
        <f>SUM(D10:D11)</f>
        <v>0</v>
      </c>
      <c r="F12" s="5">
        <v>0</v>
      </c>
      <c r="G12">
        <v>0</v>
      </c>
      <c r="H12" s="2">
        <v>0</v>
      </c>
      <c r="I12" s="2"/>
    </row>
    <row r="13" spans="1:9" x14ac:dyDescent="0.25">
      <c r="B13" s="1"/>
      <c r="F13" s="5"/>
    </row>
    <row r="14" spans="1:9" x14ac:dyDescent="0.25">
      <c r="A14" t="s">
        <v>3</v>
      </c>
      <c r="B14" s="1">
        <v>42080</v>
      </c>
      <c r="C14">
        <v>22500</v>
      </c>
      <c r="D14" s="2">
        <v>55048.95</v>
      </c>
    </row>
    <row r="15" spans="1:9" x14ac:dyDescent="0.25">
      <c r="A15" t="s">
        <v>16</v>
      </c>
      <c r="B15" s="1">
        <v>43130</v>
      </c>
      <c r="C15">
        <v>-7500</v>
      </c>
      <c r="D15" s="2">
        <f>C15/C14*D14</f>
        <v>-18349.649999999998</v>
      </c>
      <c r="F15" s="5"/>
      <c r="H15" s="2"/>
      <c r="I15" s="2"/>
    </row>
    <row r="16" spans="1:9" ht="15.75" thickBot="1" x14ac:dyDescent="0.3">
      <c r="A16" t="s">
        <v>16</v>
      </c>
      <c r="B16" s="1">
        <v>43599</v>
      </c>
      <c r="C16">
        <v>-7500</v>
      </c>
      <c r="D16" s="2">
        <v>-36999.300000000003</v>
      </c>
      <c r="F16" s="5"/>
      <c r="H16" s="2"/>
      <c r="I16" s="2"/>
    </row>
    <row r="17" spans="1:9" ht="15.75" thickBot="1" x14ac:dyDescent="0.3">
      <c r="B17" s="1"/>
      <c r="C17" s="4">
        <f>SUM(C14:C16)</f>
        <v>7500</v>
      </c>
      <c r="D17" s="4">
        <f>SUM(D14:D15)</f>
        <v>36699.300000000003</v>
      </c>
      <c r="F17" s="5">
        <v>0</v>
      </c>
      <c r="G17">
        <f>C17*F17</f>
        <v>0</v>
      </c>
      <c r="H17" s="2">
        <v>0</v>
      </c>
      <c r="I17" s="2">
        <f>G17-H17</f>
        <v>0</v>
      </c>
    </row>
    <row r="18" spans="1:9" x14ac:dyDescent="0.25">
      <c r="B18" s="1"/>
      <c r="F18" s="5"/>
    </row>
    <row r="19" spans="1:9" x14ac:dyDescent="0.25">
      <c r="A19" t="s">
        <v>4</v>
      </c>
      <c r="B19" s="1">
        <v>42080</v>
      </c>
      <c r="C19">
        <v>5000</v>
      </c>
      <c r="D19" s="2">
        <v>47011.5</v>
      </c>
      <c r="F19" s="5"/>
    </row>
    <row r="20" spans="1:9" x14ac:dyDescent="0.25">
      <c r="A20" t="s">
        <v>10</v>
      </c>
      <c r="B20" s="1">
        <v>42185</v>
      </c>
      <c r="D20" s="2">
        <v>-746</v>
      </c>
      <c r="F20" s="5"/>
    </row>
    <row r="21" spans="1:9" x14ac:dyDescent="0.25">
      <c r="A21" t="s">
        <v>10</v>
      </c>
      <c r="B21" s="1">
        <v>42551</v>
      </c>
      <c r="D21" s="2">
        <v>-1080.5</v>
      </c>
      <c r="F21" s="5"/>
    </row>
    <row r="22" spans="1:9" x14ac:dyDescent="0.25">
      <c r="A22" t="s">
        <v>10</v>
      </c>
      <c r="B22" s="1">
        <v>42916</v>
      </c>
      <c r="D22" s="2">
        <v>-1041.42</v>
      </c>
      <c r="F22" s="5"/>
    </row>
    <row r="23" spans="1:9" x14ac:dyDescent="0.25">
      <c r="A23" t="s">
        <v>16</v>
      </c>
      <c r="B23" s="1">
        <v>43130</v>
      </c>
      <c r="C23">
        <v>-1000</v>
      </c>
      <c r="D23" s="2">
        <f>-1000/5000*44143.58</f>
        <v>-8828.7160000000003</v>
      </c>
      <c r="F23" s="5"/>
    </row>
    <row r="24" spans="1:9" x14ac:dyDescent="0.25">
      <c r="A24" t="s">
        <v>10</v>
      </c>
      <c r="B24" s="1">
        <v>43281</v>
      </c>
      <c r="D24" s="2">
        <v>-779.25</v>
      </c>
      <c r="F24" s="5"/>
    </row>
    <row r="25" spans="1:9" x14ac:dyDescent="0.25">
      <c r="A25" t="s">
        <v>10</v>
      </c>
      <c r="B25" s="1">
        <v>43282</v>
      </c>
      <c r="D25" s="2">
        <v>-1161.9000000000001</v>
      </c>
      <c r="F25" s="5"/>
    </row>
    <row r="26" spans="1:9" ht="15.75" thickBot="1" x14ac:dyDescent="0.3">
      <c r="B26" s="1"/>
      <c r="F26" s="5"/>
    </row>
    <row r="27" spans="1:9" ht="15.75" thickBot="1" x14ac:dyDescent="0.3">
      <c r="B27" s="1"/>
      <c r="C27" s="3">
        <f t="shared" ref="C27:D27" si="0">SUM(C19:C26)</f>
        <v>4000</v>
      </c>
      <c r="D27" s="4">
        <f t="shared" si="0"/>
        <v>33373.714</v>
      </c>
      <c r="F27" s="5">
        <v>14.74</v>
      </c>
      <c r="G27">
        <f>C27*F27</f>
        <v>58960</v>
      </c>
      <c r="H27">
        <v>47880</v>
      </c>
      <c r="I27" s="2">
        <f>G27-H27</f>
        <v>11080</v>
      </c>
    </row>
    <row r="28" spans="1:9" x14ac:dyDescent="0.25">
      <c r="B28" s="1"/>
      <c r="F28" s="5"/>
    </row>
    <row r="29" spans="1:9" x14ac:dyDescent="0.25">
      <c r="B29" s="1"/>
      <c r="F29" s="5"/>
    </row>
    <row r="30" spans="1:9" x14ac:dyDescent="0.25">
      <c r="A30" t="s">
        <v>5</v>
      </c>
      <c r="B30" s="1">
        <v>42080</v>
      </c>
      <c r="C30">
        <v>2500</v>
      </c>
      <c r="D30" s="2">
        <v>96842.42</v>
      </c>
      <c r="F30" s="5"/>
    </row>
    <row r="31" spans="1:9" x14ac:dyDescent="0.25">
      <c r="A31" t="s">
        <v>5</v>
      </c>
      <c r="B31" s="1">
        <v>42149</v>
      </c>
      <c r="C31">
        <v>200</v>
      </c>
      <c r="D31" s="2">
        <v>5700</v>
      </c>
      <c r="F31" s="5"/>
    </row>
    <row r="32" spans="1:9" x14ac:dyDescent="0.25">
      <c r="A32" t="s">
        <v>9</v>
      </c>
      <c r="B32" s="1">
        <v>42409</v>
      </c>
      <c r="D32" s="2">
        <v>-2706.75</v>
      </c>
      <c r="F32" s="5"/>
    </row>
    <row r="33" spans="1:9" x14ac:dyDescent="0.25">
      <c r="A33" t="s">
        <v>16</v>
      </c>
      <c r="B33" s="1">
        <v>43130</v>
      </c>
      <c r="C33">
        <v>-1350</v>
      </c>
      <c r="D33" s="2">
        <f>C33/C30*99835.67</f>
        <v>-53911.2618</v>
      </c>
      <c r="F33" s="5"/>
    </row>
    <row r="34" spans="1:9" ht="15.75" thickBot="1" x14ac:dyDescent="0.3">
      <c r="A34" t="s">
        <v>16</v>
      </c>
      <c r="B34" s="1">
        <v>43483</v>
      </c>
      <c r="C34">
        <v>-1350</v>
      </c>
      <c r="D34" s="2">
        <v>-45924.41</v>
      </c>
      <c r="F34" s="5"/>
    </row>
    <row r="35" spans="1:9" ht="15.75" thickBot="1" x14ac:dyDescent="0.3">
      <c r="B35" s="1"/>
      <c r="C35" s="3">
        <f>SUM(C30:C34)</f>
        <v>0</v>
      </c>
      <c r="D35" s="4">
        <f>SUM(D30:D34)</f>
        <v>-1.8000000054598786E-3</v>
      </c>
      <c r="F35" s="5">
        <v>0</v>
      </c>
      <c r="G35">
        <f>C35*F35</f>
        <v>0</v>
      </c>
      <c r="H35">
        <v>0</v>
      </c>
      <c r="I35" s="2">
        <f>G35-H35</f>
        <v>0</v>
      </c>
    </row>
    <row r="36" spans="1:9" x14ac:dyDescent="0.25">
      <c r="B36" s="1"/>
      <c r="F36" s="5"/>
    </row>
    <row r="37" spans="1:9" x14ac:dyDescent="0.25">
      <c r="A37" t="s">
        <v>6</v>
      </c>
      <c r="B37" s="1">
        <v>39640</v>
      </c>
      <c r="C37">
        <v>250000</v>
      </c>
      <c r="D37" s="2">
        <v>25275</v>
      </c>
      <c r="F37" s="5"/>
    </row>
    <row r="38" spans="1:9" x14ac:dyDescent="0.25">
      <c r="A38" t="s">
        <v>6</v>
      </c>
      <c r="B38" s="1">
        <v>40633</v>
      </c>
      <c r="C38">
        <v>750000</v>
      </c>
      <c r="D38" s="2">
        <v>15165</v>
      </c>
      <c r="F38" s="5"/>
    </row>
    <row r="39" spans="1:9" ht="15.75" thickBot="1" x14ac:dyDescent="0.3">
      <c r="B39" s="1"/>
      <c r="F39" s="5"/>
    </row>
    <row r="40" spans="1:9" ht="15.75" thickBot="1" x14ac:dyDescent="0.3">
      <c r="B40" s="1"/>
      <c r="C40" s="3">
        <f t="shared" ref="C40:D40" si="1">SUM(C37:C39)</f>
        <v>1000000</v>
      </c>
      <c r="D40" s="4">
        <f t="shared" si="1"/>
        <v>40440</v>
      </c>
      <c r="F40" s="5">
        <v>1E-3</v>
      </c>
      <c r="G40">
        <f>C40*F40</f>
        <v>1000</v>
      </c>
      <c r="H40">
        <v>1000</v>
      </c>
      <c r="I40" s="2">
        <f>G40-H40</f>
        <v>0</v>
      </c>
    </row>
    <row r="41" spans="1:9" x14ac:dyDescent="0.25">
      <c r="B41" s="1"/>
      <c r="F41" s="5"/>
    </row>
    <row r="42" spans="1:9" x14ac:dyDescent="0.25">
      <c r="A42" t="s">
        <v>7</v>
      </c>
      <c r="B42" s="1">
        <v>40479</v>
      </c>
      <c r="C42">
        <v>200000</v>
      </c>
      <c r="D42" s="2">
        <v>15973.8</v>
      </c>
      <c r="F42" s="5"/>
    </row>
    <row r="43" spans="1:9" x14ac:dyDescent="0.25">
      <c r="A43" t="s">
        <v>7</v>
      </c>
      <c r="B43" s="1">
        <v>40633</v>
      </c>
      <c r="C43">
        <v>300000</v>
      </c>
      <c r="D43" s="2">
        <v>14558.4</v>
      </c>
      <c r="F43" s="5"/>
    </row>
    <row r="44" spans="1:9" x14ac:dyDescent="0.25">
      <c r="A44" t="s">
        <v>7</v>
      </c>
      <c r="B44" s="1">
        <v>40973</v>
      </c>
      <c r="C44">
        <v>500000</v>
      </c>
      <c r="D44" s="2">
        <v>15670.51</v>
      </c>
      <c r="F44" s="5"/>
    </row>
    <row r="45" spans="1:9" ht="15.75" thickBot="1" x14ac:dyDescent="0.3">
      <c r="A45" t="s">
        <v>11</v>
      </c>
      <c r="B45" s="1">
        <v>42772</v>
      </c>
      <c r="C45">
        <v>-950000</v>
      </c>
      <c r="F45" s="5"/>
    </row>
    <row r="46" spans="1:9" ht="15.75" thickBot="1" x14ac:dyDescent="0.3">
      <c r="A46" t="s">
        <v>12</v>
      </c>
      <c r="B46" s="1"/>
      <c r="C46" s="3">
        <f t="shared" ref="C46:D46" si="2">SUM(C42:C45)</f>
        <v>50000</v>
      </c>
      <c r="D46" s="4">
        <f t="shared" si="2"/>
        <v>46202.71</v>
      </c>
      <c r="F46" s="5">
        <v>3.2000000000000001E-2</v>
      </c>
      <c r="G46">
        <f>C46*F46</f>
        <v>1600</v>
      </c>
      <c r="H46">
        <v>8500</v>
      </c>
      <c r="I46" s="2">
        <f>G46-H46</f>
        <v>-6900</v>
      </c>
    </row>
    <row r="47" spans="1:9" x14ac:dyDescent="0.25">
      <c r="B47" s="1"/>
      <c r="F47" s="5"/>
    </row>
    <row r="48" spans="1:9" x14ac:dyDescent="0.25">
      <c r="B48" s="1"/>
      <c r="F48" s="5"/>
    </row>
    <row r="49" spans="1:9" x14ac:dyDescent="0.25">
      <c r="B49" s="1"/>
      <c r="F49" s="5"/>
    </row>
    <row r="50" spans="1:9" x14ac:dyDescent="0.25">
      <c r="B50" s="1"/>
      <c r="F50" s="5"/>
    </row>
    <row r="51" spans="1:9" x14ac:dyDescent="0.25">
      <c r="A51" t="s">
        <v>8</v>
      </c>
      <c r="B51" s="1">
        <v>42409</v>
      </c>
      <c r="C51">
        <v>675</v>
      </c>
      <c r="D51" s="2">
        <v>2706.75</v>
      </c>
    </row>
    <row r="52" spans="1:9" ht="15.75" thickBot="1" x14ac:dyDescent="0.3">
      <c r="A52" t="s">
        <v>16</v>
      </c>
      <c r="B52" s="1">
        <v>43483</v>
      </c>
      <c r="C52">
        <v>-675</v>
      </c>
      <c r="D52" s="2">
        <f>-D51</f>
        <v>-2706.75</v>
      </c>
      <c r="F52" s="5"/>
      <c r="I52" s="2"/>
    </row>
    <row r="53" spans="1:9" ht="15.75" thickBot="1" x14ac:dyDescent="0.3">
      <c r="B53" s="1"/>
      <c r="C53" s="3">
        <f t="shared" ref="C53:D53" si="3">SUM(C51:C52)</f>
        <v>0</v>
      </c>
      <c r="D53" s="4">
        <f t="shared" si="3"/>
        <v>0</v>
      </c>
      <c r="F53" s="5">
        <v>0</v>
      </c>
      <c r="G53">
        <f>C51*F53</f>
        <v>0</v>
      </c>
      <c r="H53">
        <v>0</v>
      </c>
      <c r="I53" s="2">
        <f>G53-H53</f>
        <v>0</v>
      </c>
    </row>
    <row r="54" spans="1:9" x14ac:dyDescent="0.25">
      <c r="B54" s="1"/>
      <c r="F54" s="5"/>
      <c r="I54" s="2"/>
    </row>
    <row r="55" spans="1:9" x14ac:dyDescent="0.25">
      <c r="F55" s="5"/>
    </row>
    <row r="56" spans="1:9" x14ac:dyDescent="0.25">
      <c r="A56" t="s">
        <v>13</v>
      </c>
      <c r="B56" s="1">
        <v>42597</v>
      </c>
      <c r="C56">
        <v>250000</v>
      </c>
      <c r="D56" s="2">
        <v>67685.63</v>
      </c>
      <c r="F56" s="5">
        <v>5.1999999999999998E-2</v>
      </c>
      <c r="G56">
        <f>C56*F56</f>
        <v>13000</v>
      </c>
      <c r="H56">
        <v>9750</v>
      </c>
      <c r="I56" s="2">
        <f>G56-H56</f>
        <v>3250</v>
      </c>
    </row>
    <row r="57" spans="1:9" x14ac:dyDescent="0.25">
      <c r="B57" s="1"/>
      <c r="F57" s="5"/>
      <c r="I57" s="2"/>
    </row>
    <row r="58" spans="1:9" x14ac:dyDescent="0.25">
      <c r="A58" t="s">
        <v>20</v>
      </c>
      <c r="B58" s="1">
        <v>43607</v>
      </c>
      <c r="C58">
        <v>3500</v>
      </c>
      <c r="D58" s="2">
        <v>32624.97</v>
      </c>
      <c r="F58" s="5">
        <v>9.02</v>
      </c>
      <c r="G58">
        <f>C58*F58</f>
        <v>31570</v>
      </c>
      <c r="H58">
        <v>32624.97</v>
      </c>
      <c r="I58" s="2">
        <f>G58-H58</f>
        <v>-1054.9700000000012</v>
      </c>
    </row>
    <row r="59" spans="1:9" x14ac:dyDescent="0.25">
      <c r="B59" s="1"/>
      <c r="F59" s="5"/>
      <c r="I59" s="2"/>
    </row>
    <row r="60" spans="1:9" x14ac:dyDescent="0.25">
      <c r="B60" s="1"/>
      <c r="F60" s="5"/>
      <c r="I60" s="2"/>
    </row>
    <row r="61" spans="1:9" x14ac:dyDescent="0.25">
      <c r="B61" s="1"/>
      <c r="F61" s="5"/>
      <c r="I61" s="2"/>
    </row>
    <row r="62" spans="1:9" x14ac:dyDescent="0.25">
      <c r="B62" s="1"/>
      <c r="F62" s="5"/>
      <c r="I62" s="2"/>
    </row>
    <row r="63" spans="1:9" x14ac:dyDescent="0.25">
      <c r="B63" s="1"/>
      <c r="F63" s="5"/>
      <c r="I63" s="2"/>
    </row>
    <row r="64" spans="1:9" x14ac:dyDescent="0.25">
      <c r="B64" s="1"/>
      <c r="F64" s="5"/>
      <c r="I64" s="2"/>
    </row>
    <row r="67" spans="7:7" x14ac:dyDescent="0.25">
      <c r="G67">
        <f>SUM(G10:G66)</f>
        <v>106130</v>
      </c>
    </row>
  </sheetData>
  <pageMargins left="0.7" right="0.7" top="0.75" bottom="0.75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cp:lastPrinted>2019-04-03T05:05:02Z</cp:lastPrinted>
  <dcterms:created xsi:type="dcterms:W3CDTF">2017-02-16T04:43:38Z</dcterms:created>
  <dcterms:modified xsi:type="dcterms:W3CDTF">2021-09-17T05:22:07Z</dcterms:modified>
</cp:coreProperties>
</file>