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MCDOD-David MacDonald\2023\Workpapers\Leslie Childrens Trust\"/>
    </mc:Choice>
  </mc:AlternateContent>
  <xr:revisionPtr revIDLastSave="0" documentId="13_ncr:1_{DA8F42D0-2EBC-4431-8132-7B8060855FB2}" xr6:coauthVersionLast="47" xr6:coauthVersionMax="47" xr10:uidLastSave="{00000000-0000-0000-0000-000000000000}"/>
  <bookViews>
    <workbookView xWindow="-120" yWindow="-120" windowWidth="29040" windowHeight="15840" tabRatio="808" activeTab="2" xr2:uid="{00000000-000D-0000-FFFF-FFFF00000000}"/>
  </bookViews>
  <sheets>
    <sheet name="Job Summary" sheetId="13" r:id="rId1"/>
    <sheet name="Query Sheet" sheetId="7" r:id="rId2"/>
    <sheet name="Review Sheet" sheetId="8" r:id="rId3"/>
    <sheet name="Tax reconciliation" sheetId="11" r:id="rId4"/>
    <sheet name="Journals" sheetId="1" r:id="rId5"/>
    <sheet name="CQE" sheetId="16" r:id="rId6"/>
  </sheet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H13" i="16" l="1"/>
  <c r="D14" i="16"/>
  <c r="D13" i="16"/>
  <c r="H12" i="16" l="1"/>
  <c r="D11" i="16" l="1"/>
  <c r="F11" i="16" s="1"/>
  <c r="H11" i="16" s="1"/>
  <c r="F13" i="16" l="1"/>
  <c r="H31" i="11"/>
  <c r="H22" i="11"/>
  <c r="H24" i="11" s="1"/>
  <c r="H33" i="11" s="1"/>
  <c r="H35" i="11" s="1"/>
  <c r="F14" i="16" l="1"/>
  <c r="H14" i="16" s="1"/>
  <c r="D15" i="16" s="1"/>
  <c r="H42" i="11"/>
  <c r="H46" i="11" s="1"/>
  <c r="F15" i="16" l="1"/>
  <c r="H15" i="16" s="1"/>
  <c r="C3" i="1"/>
  <c r="C2" i="1"/>
  <c r="H4" i="1"/>
  <c r="H3" i="1"/>
  <c r="H2" i="1"/>
  <c r="F2" i="7"/>
  <c r="F3" i="7"/>
  <c r="C4" i="11"/>
  <c r="C3" i="11"/>
  <c r="F3" i="8"/>
  <c r="D4" i="8"/>
  <c r="D3" i="8"/>
  <c r="G2" i="11"/>
  <c r="C2" i="11"/>
  <c r="F2" i="8"/>
  <c r="D2" i="8"/>
  <c r="F4" i="7"/>
  <c r="D4" i="7"/>
  <c r="D3" i="7"/>
  <c r="D2" i="7"/>
  <c r="H76" i="1"/>
  <c r="F76" i="1" s="1"/>
  <c r="G76" i="1"/>
  <c r="D16" i="16" l="1"/>
  <c r="D18" i="16" s="1"/>
  <c r="F16" i="16"/>
  <c r="H16" i="16" s="1"/>
  <c r="G4" i="11"/>
  <c r="G3" i="11"/>
  <c r="C4" i="1"/>
</calcChain>
</file>

<file path=xl/sharedStrings.xml><?xml version="1.0" encoding="utf-8"?>
<sst xmlns="http://schemas.openxmlformats.org/spreadsheetml/2006/main" count="112" uniqueCount="81">
  <si>
    <t>Date</t>
  </si>
  <si>
    <t>Details</t>
  </si>
  <si>
    <t>Debit</t>
  </si>
  <si>
    <t>Credit</t>
  </si>
  <si>
    <t>Client name</t>
  </si>
  <si>
    <t>Prepared by</t>
  </si>
  <si>
    <t>Client code</t>
  </si>
  <si>
    <t>Date prepared</t>
  </si>
  <si>
    <t>Year ended</t>
  </si>
  <si>
    <t>Reviewed by</t>
  </si>
  <si>
    <t>Ref</t>
  </si>
  <si>
    <t>COA Code</t>
  </si>
  <si>
    <t>ITEM: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</si>
  <si>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</si>
  <si>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</si>
  <si>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</si>
  <si>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</si>
  <si>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</si>
  <si>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</si>
  <si>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</si>
  <si>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</si>
  <si>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TAXATION CALCULATION</t>
  </si>
  <si>
    <t>REF</t>
  </si>
  <si>
    <t>OPERATING PROFIT BEFORE INCOME TAX</t>
  </si>
  <si>
    <t>Add back:</t>
  </si>
  <si>
    <t xml:space="preserve"> - Entertainment</t>
  </si>
  <si>
    <t xml:space="preserve"> - Fines &amp; Penalties</t>
  </si>
  <si>
    <t xml:space="preserve"> - Accounting Depreciation</t>
  </si>
  <si>
    <t>Less:</t>
  </si>
  <si>
    <t xml:space="preserve"> - Taxation Depreciation</t>
  </si>
  <si>
    <t>TAXABLE INCOME</t>
  </si>
  <si>
    <t>Instalments Paid</t>
  </si>
  <si>
    <t>DGZ Tax Reconciliation Statement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</si>
  <si>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</si>
  <si>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</si>
  <si>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</si>
  <si>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</si>
  <si>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</si>
  <si>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</si>
  <si>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</si>
  <si>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</si>
  <si>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</si>
  <si>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</si>
  <si>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</si>
  <si>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</si>
  <si>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</si>
  <si>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</si>
  <si>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</si>
  <si>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</si>
  <si>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Journals</t>
  </si>
  <si>
    <t>Job Summary</t>
  </si>
  <si>
    <t>TAX ON TAXABLE INCOME (sbe 27.5%)</t>
  </si>
  <si>
    <t>Sept qtr</t>
  </si>
  <si>
    <t>Dec qtr</t>
  </si>
  <si>
    <t>March qtr</t>
  </si>
  <si>
    <t>June qtr</t>
  </si>
  <si>
    <t>Add:</t>
  </si>
  <si>
    <t>Amount outstanding on ATO tax account</t>
  </si>
  <si>
    <t>PROVISION FOR INCOME TAX</t>
  </si>
  <si>
    <t xml:space="preserve"> - Prior Year Loss</t>
  </si>
  <si>
    <t>ü</t>
  </si>
  <si>
    <t>Hyperlink required documents</t>
  </si>
  <si>
    <t>LESLIE CHILDRENS TRUST</t>
  </si>
  <si>
    <t>SHARNEE</t>
  </si>
  <si>
    <t>LESCTR</t>
  </si>
  <si>
    <t>TOTAL</t>
  </si>
  <si>
    <t>30 June 2022</t>
  </si>
  <si>
    <t>22/08/22</t>
  </si>
  <si>
    <t>Purchase</t>
  </si>
  <si>
    <t>Need Charter Hall Tax Statement</t>
  </si>
  <si>
    <t>On file</t>
  </si>
  <si>
    <t xml:space="preserve">RECONCILATION OF CHARTER HALL </t>
  </si>
  <si>
    <t>AS PER SMSF STATEMENTS</t>
  </si>
  <si>
    <t>FOR THE YEAR ENDED 30 JUNE 2023</t>
  </si>
  <si>
    <t>Opening Balance</t>
  </si>
  <si>
    <t>Dist per Unit</t>
  </si>
  <si>
    <t>Distribution</t>
  </si>
  <si>
    <t>DRP $</t>
  </si>
  <si>
    <t>DRP #</t>
  </si>
  <si>
    <t>Date Paid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</si>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</sst>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mmm\-yy_)"/>
    <numFmt numFmtId="166" formatCode="#,##0.00_);\(#,##0.00\)"/>
    <numFmt numFmtId="167" formatCode="#,##0_);\(#,##0\)"/>
    <numFmt numFmtId="168" formatCode="#,##0."/>
    <numFmt numFmtId="169" formatCode="&quot;$&quot;#."/>
    <numFmt numFmtId="170" formatCode="#.00"/>
    <numFmt numFmtId="171" formatCode="#,##0.00_);\(#,##0.00\ \);\-\ \ "/>
    <numFmt numFmtId="172" formatCode="_(* #,##0.00_);[Red]\(#,##0.00\);_(* &quot;-&quot;_);_(@_)\-"/>
  </numFmts>
  <fonts count="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u/>
      <sz val="11.5"/>
      <color indexed="12"/>
      <name val="Times New Roman"/>
      <family val="1"/>
    </font>
    <font>
      <i/>
      <sz val="1"/>
      <color indexed="8"/>
      <name val="Courier"/>
      <family val="3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i/>
      <sz val="10"/>
      <color rgb="FF3030EC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168" fontId="14" fillId="0" borderId="1">
      <protection locked="0"/>
    </xf>
    <xf numFmtId="168" fontId="14" fillId="0" borderId="1">
      <alignment horizontal="right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5" fillId="0" borderId="0">
      <protection locked="0"/>
    </xf>
    <xf numFmtId="17" fontId="14" fillId="0" borderId="0">
      <alignment horizontal="right"/>
      <protection locked="0"/>
    </xf>
    <xf numFmtId="17" fontId="1" fillId="0" borderId="0"/>
    <xf numFmtId="170" fontId="15" fillId="0" borderId="0">
      <protection locked="0"/>
    </xf>
    <xf numFmtId="0" fontId="14" fillId="0" borderId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>
      <protection locked="0"/>
    </xf>
    <xf numFmtId="0" fontId="1" fillId="0" borderId="0"/>
    <xf numFmtId="166" fontId="10" fillId="0" borderId="0"/>
    <xf numFmtId="39" fontId="7" fillId="0" borderId="0"/>
    <xf numFmtId="39" fontId="10" fillId="0" borderId="0"/>
    <xf numFmtId="0" fontId="18" fillId="0" borderId="0">
      <protection locked="0"/>
    </xf>
    <xf numFmtId="172" fontId="1" fillId="0" borderId="0"/>
    <xf numFmtId="0" fontId="19" fillId="0" borderId="0"/>
    <xf numFmtId="0" fontId="14" fillId="0" borderId="0">
      <protection locked="0"/>
    </xf>
    <xf numFmtId="168" fontId="15" fillId="0" borderId="2">
      <protection locked="0"/>
    </xf>
    <xf numFmtId="168" fontId="15" fillId="0" borderId="3">
      <protection locked="0"/>
    </xf>
    <xf numFmtId="169" fontId="15" fillId="0" borderId="3">
      <protection locked="0"/>
    </xf>
    <xf numFmtId="172" fontId="1" fillId="0" borderId="4"/>
  </cellStyleXfs>
  <cellXfs count="173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49" fontId="2" fillId="0" borderId="5" xfId="0" applyNumberFormat="1" applyFont="1" applyBorder="1" applyAlignment="1">
      <alignment horizontal="center"/>
    </xf>
    <xf numFmtId="39" fontId="6" fillId="0" borderId="0" xfId="15" applyFont="1"/>
    <xf numFmtId="39" fontId="8" fillId="0" borderId="0" xfId="15" applyFont="1"/>
    <xf numFmtId="3" fontId="6" fillId="0" borderId="0" xfId="15" applyNumberFormat="1" applyFont="1"/>
    <xf numFmtId="39" fontId="9" fillId="0" borderId="0" xfId="16" applyFont="1" applyAlignment="1">
      <alignment horizontal="centerContinuous"/>
    </xf>
    <xf numFmtId="39" fontId="11" fillId="0" borderId="0" xfId="16" applyFont="1"/>
    <xf numFmtId="39" fontId="5" fillId="0" borderId="5" xfId="15" applyFont="1" applyBorder="1" applyAlignment="1">
      <alignment vertical="center"/>
    </xf>
    <xf numFmtId="39" fontId="4" fillId="0" borderId="0" xfId="15" applyFont="1"/>
    <xf numFmtId="3" fontId="4" fillId="0" borderId="0" xfId="15" applyNumberFormat="1" applyFont="1"/>
    <xf numFmtId="39" fontId="5" fillId="0" borderId="0" xfId="15" applyFont="1" applyAlignment="1">
      <alignment vertical="center"/>
    </xf>
    <xf numFmtId="164" fontId="12" fillId="0" borderId="0" xfId="15" applyNumberFormat="1" applyFont="1" applyAlignment="1">
      <alignment horizontal="left" vertical="center"/>
    </xf>
    <xf numFmtId="3" fontId="5" fillId="0" borderId="2" xfId="15" applyNumberFormat="1" applyFont="1" applyBorder="1" applyAlignment="1">
      <alignment vertical="center"/>
    </xf>
    <xf numFmtId="39" fontId="4" fillId="0" borderId="0" xfId="16" applyFont="1"/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3" fillId="0" borderId="5" xfId="3" applyFont="1" applyBorder="1" applyAlignment="1">
      <alignment horizontal="center"/>
    </xf>
    <xf numFmtId="4" fontId="13" fillId="0" borderId="5" xfId="0" applyNumberFormat="1" applyFont="1" applyBorder="1"/>
    <xf numFmtId="3" fontId="5" fillId="0" borderId="6" xfId="15" applyNumberFormat="1" applyFont="1" applyBorder="1" applyAlignment="1">
      <alignment vertical="center"/>
    </xf>
    <xf numFmtId="3" fontId="11" fillId="0" borderId="1" xfId="16" applyNumberFormat="1" applyFont="1" applyBorder="1"/>
    <xf numFmtId="3" fontId="5" fillId="0" borderId="6" xfId="15" applyNumberFormat="1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39" fontId="5" fillId="0" borderId="12" xfId="15" applyFont="1" applyBorder="1" applyAlignment="1">
      <alignment vertical="center"/>
    </xf>
    <xf numFmtId="39" fontId="4" fillId="0" borderId="0" xfId="16" applyFont="1" applyAlignment="1">
      <alignment wrapText="1"/>
    </xf>
    <xf numFmtId="39" fontId="5" fillId="0" borderId="6" xfId="15" applyFont="1" applyBorder="1" applyAlignment="1">
      <alignment vertical="center"/>
    </xf>
    <xf numFmtId="0" fontId="0" fillId="0" borderId="27" xfId="0" applyBorder="1"/>
    <xf numFmtId="0" fontId="0" fillId="0" borderId="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5" xfId="0" applyBorder="1"/>
    <xf numFmtId="0" fontId="0" fillId="0" borderId="34" xfId="0" applyBorder="1"/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0" fillId="0" borderId="37" xfId="0" applyBorder="1"/>
    <xf numFmtId="166" fontId="22" fillId="0" borderId="0" xfId="14" applyFont="1"/>
    <xf numFmtId="167" fontId="22" fillId="0" borderId="0" xfId="14" applyNumberFormat="1" applyFont="1"/>
    <xf numFmtId="166" fontId="4" fillId="0" borderId="0" xfId="14" applyFont="1"/>
    <xf numFmtId="166" fontId="5" fillId="0" borderId="0" xfId="14" applyFont="1"/>
    <xf numFmtId="167" fontId="4" fillId="0" borderId="0" xfId="14" applyNumberFormat="1" applyFont="1"/>
    <xf numFmtId="49" fontId="20" fillId="0" borderId="0" xfId="11" applyNumberFormat="1" applyFont="1" applyBorder="1" applyAlignment="1" applyProtection="1">
      <alignment horizontal="center"/>
    </xf>
    <xf numFmtId="39" fontId="5" fillId="0" borderId="40" xfId="16" applyFont="1" applyBorder="1"/>
    <xf numFmtId="167" fontId="20" fillId="0" borderId="0" xfId="11" applyNumberFormat="1" applyFont="1" applyAlignment="1" applyProtection="1">
      <alignment horizontal="center"/>
    </xf>
    <xf numFmtId="166" fontId="23" fillId="0" borderId="0" xfId="14" applyFont="1"/>
    <xf numFmtId="166" fontId="5" fillId="0" borderId="13" xfId="14" applyFont="1" applyBorder="1"/>
    <xf numFmtId="167" fontId="5" fillId="0" borderId="14" xfId="14" applyNumberFormat="1" applyFont="1" applyBorder="1" applyAlignment="1">
      <alignment horizontal="center"/>
    </xf>
    <xf numFmtId="166" fontId="5" fillId="0" borderId="15" xfId="14" applyFont="1" applyBorder="1"/>
    <xf numFmtId="166" fontId="5" fillId="0" borderId="16" xfId="14" applyFont="1" applyBorder="1" applyAlignment="1">
      <alignment horizontal="center"/>
    </xf>
    <xf numFmtId="167" fontId="5" fillId="0" borderId="17" xfId="14" applyNumberFormat="1" applyFont="1" applyBorder="1" applyAlignment="1">
      <alignment horizontal="center"/>
    </xf>
    <xf numFmtId="165" fontId="5" fillId="0" borderId="18" xfId="14" applyNumberFormat="1" applyFont="1" applyBorder="1" applyAlignment="1">
      <alignment horizontal="center"/>
    </xf>
    <xf numFmtId="166" fontId="4" fillId="0" borderId="19" xfId="14" applyFont="1" applyBorder="1" applyAlignment="1">
      <alignment horizontal="center"/>
    </xf>
    <xf numFmtId="171" fontId="4" fillId="0" borderId="20" xfId="14" applyNumberFormat="1" applyFont="1" applyBorder="1"/>
    <xf numFmtId="171" fontId="4" fillId="0" borderId="21" xfId="14" applyNumberFormat="1" applyFont="1" applyBorder="1"/>
    <xf numFmtId="171" fontId="4" fillId="0" borderId="20" xfId="14" applyNumberFormat="1" applyFont="1" applyBorder="1" applyProtection="1">
      <protection locked="0"/>
    </xf>
    <xf numFmtId="171" fontId="12" fillId="0" borderId="20" xfId="14" applyNumberFormat="1" applyFont="1" applyBorder="1" applyProtection="1">
      <protection locked="0"/>
    </xf>
    <xf numFmtId="171" fontId="4" fillId="0" borderId="41" xfId="14" applyNumberFormat="1" applyFont="1" applyBorder="1"/>
    <xf numFmtId="171" fontId="4" fillId="0" borderId="42" xfId="14" applyNumberFormat="1" applyFont="1" applyBorder="1"/>
    <xf numFmtId="165" fontId="5" fillId="0" borderId="0" xfId="14" applyNumberFormat="1" applyFont="1" applyAlignment="1">
      <alignment horizontal="center"/>
    </xf>
    <xf numFmtId="166" fontId="4" fillId="0" borderId="38" xfId="14" applyFont="1" applyBorder="1" applyAlignment="1">
      <alignment horizontal="center"/>
    </xf>
    <xf numFmtId="171" fontId="4" fillId="0" borderId="39" xfId="14" applyNumberFormat="1" applyFont="1" applyBorder="1"/>
    <xf numFmtId="171" fontId="4" fillId="0" borderId="22" xfId="14" applyNumberFormat="1" applyFont="1" applyBorder="1"/>
    <xf numFmtId="166" fontId="23" fillId="0" borderId="0" xfId="14" applyFont="1" applyAlignment="1">
      <alignment horizontal="center"/>
    </xf>
    <xf numFmtId="171" fontId="23" fillId="0" borderId="0" xfId="14" applyNumberFormat="1" applyFont="1"/>
    <xf numFmtId="171" fontId="22" fillId="0" borderId="0" xfId="14" applyNumberFormat="1" applyFont="1"/>
    <xf numFmtId="171" fontId="4" fillId="0" borderId="43" xfId="14" applyNumberFormat="1" applyFont="1" applyBorder="1"/>
    <xf numFmtId="0" fontId="25" fillId="0" borderId="24" xfId="0" applyFont="1" applyBorder="1"/>
    <xf numFmtId="0" fontId="2" fillId="0" borderId="25" xfId="0" applyFont="1" applyBorder="1"/>
    <xf numFmtId="0" fontId="2" fillId="0" borderId="6" xfId="0" applyFont="1" applyBorder="1"/>
    <xf numFmtId="0" fontId="2" fillId="0" borderId="7" xfId="0" applyFont="1" applyBorder="1"/>
    <xf numFmtId="0" fontId="25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7" xfId="0" applyFont="1" applyBorder="1"/>
    <xf numFmtId="0" fontId="2" fillId="0" borderId="45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46" xfId="0" applyBorder="1"/>
    <xf numFmtId="0" fontId="25" fillId="0" borderId="45" xfId="0" applyFont="1" applyBorder="1"/>
    <xf numFmtId="164" fontId="12" fillId="0" borderId="4" xfId="15" applyNumberFormat="1" applyFont="1" applyBorder="1" applyAlignment="1">
      <alignment horizontal="left" vertical="center"/>
    </xf>
    <xf numFmtId="0" fontId="0" fillId="0" borderId="10" xfId="0" applyBorder="1"/>
    <xf numFmtId="0" fontId="0" fillId="0" borderId="47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9" fontId="8" fillId="0" borderId="0" xfId="15" applyFont="1" applyAlignment="1">
      <alignment horizontal="left"/>
    </xf>
    <xf numFmtId="171" fontId="4" fillId="0" borderId="56" xfId="14" applyNumberFormat="1" applyFont="1" applyBorder="1" applyProtection="1">
      <protection locked="0"/>
    </xf>
    <xf numFmtId="171" fontId="4" fillId="0" borderId="57" xfId="14" applyNumberFormat="1" applyFont="1" applyBorder="1"/>
    <xf numFmtId="44" fontId="4" fillId="0" borderId="58" xfId="4" applyFont="1" applyBorder="1" applyProtection="1"/>
    <xf numFmtId="171" fontId="4" fillId="0" borderId="60" xfId="14" applyNumberFormat="1" applyFont="1" applyBorder="1"/>
    <xf numFmtId="171" fontId="4" fillId="0" borderId="59" xfId="14" applyNumberFormat="1" applyFont="1" applyBorder="1"/>
    <xf numFmtId="44" fontId="4" fillId="0" borderId="21" xfId="4" applyFont="1" applyBorder="1" applyProtection="1"/>
    <xf numFmtId="0" fontId="26" fillId="0" borderId="0" xfId="0" applyFont="1"/>
    <xf numFmtId="49" fontId="27" fillId="0" borderId="6" xfId="15" applyNumberFormat="1" applyFont="1" applyBorder="1" applyAlignment="1">
      <alignment vertical="center"/>
    </xf>
    <xf numFmtId="49" fontId="27" fillId="0" borderId="6" xfId="15" applyNumberFormat="1" applyFont="1" applyBorder="1" applyAlignment="1">
      <alignment horizontal="left" vertical="center"/>
    </xf>
    <xf numFmtId="49" fontId="27" fillId="0" borderId="5" xfId="16" applyNumberFormat="1" applyFont="1" applyBorder="1"/>
    <xf numFmtId="49" fontId="27" fillId="0" borderId="5" xfId="15" applyNumberFormat="1" applyFont="1" applyBorder="1"/>
    <xf numFmtId="49" fontId="27" fillId="0" borderId="5" xfId="16" applyNumberFormat="1" applyFont="1" applyBorder="1" applyAlignment="1">
      <alignment horizontal="left"/>
    </xf>
    <xf numFmtId="0" fontId="29" fillId="0" borderId="29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49" xfId="0" applyBorder="1"/>
    <xf numFmtId="0" fontId="0" fillId="0" borderId="61" xfId="0" applyBorder="1"/>
    <xf numFmtId="0" fontId="0" fillId="0" borderId="48" xfId="0" applyBorder="1" applyAlignment="1">
      <alignment horizontal="center" wrapText="1"/>
    </xf>
    <xf numFmtId="0" fontId="24" fillId="0" borderId="30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3" fillId="0" borderId="62" xfId="0" applyFont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0" fillId="0" borderId="0" xfId="0" applyFont="1"/>
    <xf numFmtId="14" fontId="0" fillId="0" borderId="0" xfId="0" applyNumberFormat="1"/>
    <xf numFmtId="0" fontId="0" fillId="0" borderId="9" xfId="0" applyBorder="1"/>
    <xf numFmtId="0" fontId="1" fillId="0" borderId="6" xfId="0" applyFont="1" applyBorder="1"/>
    <xf numFmtId="2" fontId="0" fillId="0" borderId="0" xfId="0" applyNumberFormat="1"/>
    <xf numFmtId="1" fontId="0" fillId="0" borderId="0" xfId="0" applyNumberFormat="1"/>
    <xf numFmtId="0" fontId="31" fillId="0" borderId="0" xfId="0" applyFont="1" applyAlignment="1">
      <alignment horizontal="center"/>
    </xf>
    <xf numFmtId="2" fontId="0" fillId="0" borderId="3" xfId="0" applyNumberFormat="1" applyBorder="1"/>
    <xf numFmtId="49" fontId="27" fillId="0" borderId="6" xfId="15" applyNumberFormat="1" applyFont="1" applyBorder="1" applyAlignment="1">
      <alignment vertical="center"/>
    </xf>
    <xf numFmtId="49" fontId="28" fillId="0" borderId="7" xfId="0" applyNumberFormat="1" applyFont="1" applyBorder="1"/>
    <xf numFmtId="0" fontId="3" fillId="3" borderId="50" xfId="0" applyFont="1" applyFill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3" fillId="3" borderId="53" xfId="0" applyFont="1" applyFill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8" fillId="3" borderId="53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5" xfId="0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28" fillId="0" borderId="7" xfId="0" applyFont="1" applyBorder="1"/>
    <xf numFmtId="0" fontId="27" fillId="0" borderId="55" xfId="15" applyNumberFormat="1" applyFont="1" applyBorder="1" applyAlignment="1">
      <alignment horizontal="left" vertical="center"/>
    </xf>
    <xf numFmtId="0" fontId="27" fillId="0" borderId="44" xfId="15" applyNumberFormat="1" applyFont="1" applyBorder="1" applyAlignment="1">
      <alignment horizontal="left"/>
    </xf>
    <xf numFmtId="39" fontId="5" fillId="0" borderId="0" xfId="15" applyFont="1" applyAlignment="1">
      <alignment vertical="center"/>
    </xf>
    <xf numFmtId="39" fontId="4" fillId="0" borderId="0" xfId="15" applyFont="1"/>
    <xf numFmtId="39" fontId="12" fillId="0" borderId="0" xfId="15" applyFont="1" applyAlignment="1">
      <alignment vertical="center"/>
    </xf>
    <xf numFmtId="39" fontId="12" fillId="0" borderId="0" xfId="15" applyFont="1"/>
    <xf numFmtId="49" fontId="27" fillId="0" borderId="12" xfId="15" applyNumberFormat="1" applyFont="1" applyBorder="1" applyAlignment="1">
      <alignment vertical="center"/>
    </xf>
    <xf numFmtId="0" fontId="27" fillId="0" borderId="12" xfId="15" applyNumberFormat="1" applyFont="1" applyBorder="1"/>
    <xf numFmtId="39" fontId="5" fillId="0" borderId="12" xfId="15" applyFont="1" applyBorder="1" applyAlignment="1">
      <alignment vertical="center"/>
    </xf>
    <xf numFmtId="39" fontId="4" fillId="0" borderId="12" xfId="15" applyFont="1" applyBorder="1"/>
    <xf numFmtId="39" fontId="5" fillId="0" borderId="54" xfId="15" applyFont="1" applyBorder="1" applyAlignment="1">
      <alignment vertical="center"/>
    </xf>
    <xf numFmtId="39" fontId="4" fillId="0" borderId="54" xfId="15" applyFont="1" applyBorder="1"/>
    <xf numFmtId="0" fontId="28" fillId="0" borderId="1" xfId="0" applyFont="1" applyBorder="1"/>
    <xf numFmtId="3" fontId="5" fillId="0" borderId="2" xfId="15" applyNumberFormat="1" applyFont="1" applyBorder="1" applyAlignment="1">
      <alignment vertical="center"/>
    </xf>
    <xf numFmtId="3" fontId="7" fillId="0" borderId="2" xfId="15" applyNumberFormat="1" applyBorder="1" applyAlignment="1">
      <alignment vertical="center"/>
    </xf>
    <xf numFmtId="3" fontId="12" fillId="0" borderId="2" xfId="15" applyNumberFormat="1" applyFont="1" applyBorder="1" applyAlignment="1">
      <alignment horizontal="left" vertical="center"/>
    </xf>
    <xf numFmtId="3" fontId="7" fillId="0" borderId="2" xfId="15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7" fillId="0" borderId="6" xfId="15" applyNumberFormat="1" applyFont="1" applyBorder="1" applyAlignment="1">
      <alignment vertical="center"/>
    </xf>
    <xf numFmtId="3" fontId="5" fillId="0" borderId="6" xfId="15" applyNumberFormat="1" applyFont="1" applyBorder="1" applyAlignment="1">
      <alignment vertical="center" wrapText="1"/>
    </xf>
    <xf numFmtId="3" fontId="7" fillId="0" borderId="1" xfId="15" applyNumberFormat="1" applyBorder="1"/>
    <xf numFmtId="3" fontId="5" fillId="0" borderId="6" xfId="15" applyNumberFormat="1" applyFont="1" applyBorder="1" applyAlignment="1">
      <alignment vertical="center"/>
    </xf>
    <xf numFmtId="0" fontId="30" fillId="0" borderId="0" xfId="0" applyFont="1" applyAlignment="1">
      <alignment horizontal="center"/>
    </xf>
  </cellXfs>
  <cellStyles count="25">
    <cellStyle name="Column" xfId="1" xr:uid="{00000000-0005-0000-0000-000000000000}"/>
    <cellStyle name="Column-r" xfId="2" xr:uid="{00000000-0005-0000-0000-000001000000}"/>
    <cellStyle name="Comma" xfId="3" builtinId="3"/>
    <cellStyle name="Currency" xfId="4" builtinId="4"/>
    <cellStyle name="Date" xfId="5" xr:uid="{00000000-0005-0000-0000-000005000000}"/>
    <cellStyle name="Date-head" xfId="6" xr:uid="{00000000-0005-0000-0000-000006000000}"/>
    <cellStyle name="Dates" xfId="7" xr:uid="{00000000-0005-0000-0000-000007000000}"/>
    <cellStyle name="Fixed" xfId="8" xr:uid="{00000000-0005-0000-0000-000008000000}"/>
    <cellStyle name="Heading" xfId="9" xr:uid="{00000000-0005-0000-0000-000009000000}"/>
    <cellStyle name="Headings" xfId="10" xr:uid="{00000000-0005-0000-0000-00000A000000}"/>
    <cellStyle name="Hyperlink" xfId="11" builtinId="8"/>
    <cellStyle name="Minor" xfId="12" xr:uid="{00000000-0005-0000-0000-00000C000000}"/>
    <cellStyle name="Normal" xfId="0" builtinId="0"/>
    <cellStyle name="Normal 2" xfId="13" xr:uid="{00000000-0005-0000-0000-00000E000000}"/>
    <cellStyle name="Normal_TAX RECCCCC" xfId="14" xr:uid="{00000000-0005-0000-0000-00000F000000}"/>
    <cellStyle name="Normal_Work papers" xfId="15" xr:uid="{00000000-0005-0000-0000-000010000000}"/>
    <cellStyle name="Normal_Workpapers" xfId="16" xr:uid="{00000000-0005-0000-0000-000011000000}"/>
    <cellStyle name="Notes" xfId="17" xr:uid="{00000000-0005-0000-0000-000012000000}"/>
    <cellStyle name="Numbers" xfId="18" xr:uid="{00000000-0005-0000-0000-000013000000}"/>
    <cellStyle name="Sub Headings" xfId="19" xr:uid="{00000000-0005-0000-0000-000014000000}"/>
    <cellStyle name="Sub-head" xfId="20" xr:uid="{00000000-0005-0000-0000-000015000000}"/>
    <cellStyle name="Sub-total" xfId="21" xr:uid="{00000000-0005-0000-0000-000016000000}"/>
    <cellStyle name="Total" xfId="22" builtinId="25" customBuiltin="1"/>
    <cellStyle name="Total$" xfId="23" xr:uid="{00000000-0005-0000-0000-000018000000}"/>
    <cellStyle name="Totals" xfId="24" xr:uid="{00000000-0005-0000-0000-000019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0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4257675" y="9525"/>
          <a:ext cx="2543175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0</xdr:row>
      <xdr:rowOff>9524</xdr:rowOff>
    </xdr:from>
    <xdr:to>
      <xdr:col>7</xdr:col>
      <xdr:colOff>714376</xdr:colOff>
      <xdr:row>0</xdr:row>
      <xdr:rowOff>742949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pSpPr>
          <a:grpSpLocks/>
        </xdr:cNvGrpSpPr>
      </xdr:nvGrpSpPr>
      <xdr:grpSpPr bwMode="auto">
        <a:xfrm>
          <a:off x="4400551" y="9524"/>
          <a:ext cx="2247900" cy="733425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76</xdr:row>
      <xdr:rowOff>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516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27647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5" sqref="F5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36.5703125" style="5" customWidth="1"/>
    <col min="5" max="5" width="33" style="5" customWidth="1"/>
    <col min="6" max="6" width="9.28515625" style="5" customWidth="1"/>
    <col min="7" max="7" width="9.42578125" style="7" customWidth="1"/>
    <col min="8" max="13" width="9.7109375" style="5" customWidth="1"/>
    <col min="14" max="14" width="10.140625" style="5" customWidth="1"/>
    <col min="15" max="16384" width="9.140625" style="5"/>
  </cols>
  <sheetData>
    <row r="1" spans="1:12" ht="64.5" customHeight="1">
      <c r="A1"/>
      <c r="B1" s="101" t="s">
        <v>50</v>
      </c>
      <c r="L1"/>
    </row>
    <row r="2" spans="1:12" s="9" customFormat="1" ht="30">
      <c r="B2" s="10" t="s">
        <v>4</v>
      </c>
      <c r="C2" s="38"/>
      <c r="D2" s="109" t="s">
        <v>62</v>
      </c>
      <c r="E2" s="31" t="s">
        <v>5</v>
      </c>
      <c r="F2" s="136" t="s">
        <v>63</v>
      </c>
      <c r="G2" s="137"/>
    </row>
    <row r="3" spans="1:12" s="11" customFormat="1" ht="30" customHeight="1">
      <c r="B3" s="10" t="s">
        <v>6</v>
      </c>
      <c r="C3" s="38"/>
      <c r="D3" s="109" t="s">
        <v>64</v>
      </c>
      <c r="E3" s="33" t="s">
        <v>7</v>
      </c>
      <c r="F3" s="136" t="s">
        <v>67</v>
      </c>
      <c r="G3" s="137"/>
    </row>
    <row r="4" spans="1:12" s="11" customFormat="1" ht="30.75" customHeight="1">
      <c r="B4" s="10" t="s">
        <v>8</v>
      </c>
      <c r="C4" s="38"/>
      <c r="D4" s="109" t="s">
        <v>66</v>
      </c>
      <c r="E4" s="31" t="s">
        <v>9</v>
      </c>
      <c r="F4" s="136" t="s">
        <v>80</v>
      </c>
      <c r="G4" s="137"/>
    </row>
    <row r="5" spans="1:12" s="11" customFormat="1" ht="5.25" customHeight="1" thickBot="1">
      <c r="B5" s="13"/>
      <c r="C5" s="13"/>
      <c r="D5" s="14"/>
      <c r="E5" s="14"/>
      <c r="F5" s="95"/>
      <c r="G5" s="15"/>
    </row>
    <row r="6" spans="1:12" customFormat="1" ht="25.5" customHeight="1" thickBot="1">
      <c r="B6" s="138" t="s">
        <v>33</v>
      </c>
      <c r="C6" s="139"/>
      <c r="D6" s="140"/>
      <c r="E6" s="141" t="s">
        <v>45</v>
      </c>
      <c r="F6" s="142"/>
      <c r="G6" s="143"/>
    </row>
    <row r="7" spans="1:12" customFormat="1" ht="13.5" customHeight="1">
      <c r="B7" s="123"/>
      <c r="C7" s="121"/>
      <c r="D7" s="120"/>
      <c r="E7" s="114" t="s">
        <v>61</v>
      </c>
      <c r="F7" s="119"/>
      <c r="G7" s="122"/>
    </row>
    <row r="8" spans="1:12" customFormat="1">
      <c r="B8" s="82" t="s">
        <v>34</v>
      </c>
      <c r="C8" s="115"/>
      <c r="D8" s="116"/>
      <c r="E8" s="5"/>
      <c r="F8" s="117"/>
      <c r="G8" s="118"/>
    </row>
    <row r="9" spans="1:12" customFormat="1" ht="12.75">
      <c r="B9" s="83"/>
      <c r="C9" s="84" t="s">
        <v>35</v>
      </c>
      <c r="D9" s="85"/>
      <c r="E9" s="40"/>
      <c r="F9" s="98"/>
      <c r="G9" s="45"/>
    </row>
    <row r="10" spans="1:12" customFormat="1" ht="12.75">
      <c r="B10" s="83"/>
      <c r="C10" s="84" t="s">
        <v>46</v>
      </c>
      <c r="D10" s="85"/>
      <c r="E10" s="97"/>
      <c r="F10" s="98"/>
      <c r="G10" s="45"/>
    </row>
    <row r="11" spans="1:12" customFormat="1" ht="12.75">
      <c r="B11" s="83"/>
      <c r="C11" s="84" t="s">
        <v>36</v>
      </c>
      <c r="D11" s="85"/>
      <c r="E11" s="40"/>
      <c r="F11" s="98"/>
      <c r="G11" s="45"/>
    </row>
    <row r="12" spans="1:12" customFormat="1" ht="12.75">
      <c r="B12" s="83"/>
      <c r="C12" s="84" t="s">
        <v>34</v>
      </c>
      <c r="D12" s="85"/>
      <c r="E12" s="40"/>
      <c r="F12" s="98"/>
      <c r="G12" s="45"/>
    </row>
    <row r="13" spans="1:12" customFormat="1" ht="12.75">
      <c r="B13" s="83"/>
      <c r="C13" s="84"/>
      <c r="D13" s="85"/>
      <c r="E13" s="40"/>
      <c r="F13" s="98"/>
      <c r="G13" s="45"/>
    </row>
    <row r="14" spans="1:12" customFormat="1" ht="12.75">
      <c r="B14" s="86" t="s">
        <v>37</v>
      </c>
      <c r="C14" s="84"/>
      <c r="D14" s="85"/>
      <c r="E14" s="40"/>
      <c r="F14" s="98"/>
      <c r="G14" s="45"/>
    </row>
    <row r="15" spans="1:12" customFormat="1" ht="12.75">
      <c r="B15" s="83"/>
      <c r="C15" s="84" t="s">
        <v>37</v>
      </c>
      <c r="D15" s="85"/>
      <c r="E15" s="40"/>
      <c r="F15" s="98"/>
      <c r="G15" s="45"/>
    </row>
    <row r="16" spans="1:12" customFormat="1" ht="12.75">
      <c r="B16" s="83"/>
      <c r="C16" s="84" t="s">
        <v>38</v>
      </c>
      <c r="D16" s="85"/>
      <c r="E16" s="40"/>
      <c r="F16" s="98"/>
      <c r="G16" s="45"/>
    </row>
    <row r="17" spans="2:7" customFormat="1" ht="12.75">
      <c r="B17" s="83"/>
      <c r="C17" s="84" t="s">
        <v>39</v>
      </c>
      <c r="D17" s="85"/>
      <c r="E17" s="40"/>
      <c r="F17" s="98"/>
      <c r="G17" s="45"/>
    </row>
    <row r="18" spans="2:7" customFormat="1" ht="12.75">
      <c r="B18" s="83"/>
      <c r="C18" s="84" t="s">
        <v>40</v>
      </c>
      <c r="D18" s="85"/>
      <c r="E18" s="40"/>
      <c r="F18" s="98"/>
      <c r="G18" s="45"/>
    </row>
    <row r="19" spans="2:7" customFormat="1" ht="12.75">
      <c r="B19" s="90"/>
      <c r="C19" s="91"/>
      <c r="D19" s="92"/>
      <c r="E19" s="96"/>
      <c r="F19" s="99"/>
      <c r="G19" s="93"/>
    </row>
    <row r="20" spans="2:7" customFormat="1" ht="12.75">
      <c r="B20" s="94" t="s">
        <v>41</v>
      </c>
      <c r="C20" s="91"/>
      <c r="D20" s="92"/>
      <c r="E20" s="96"/>
      <c r="F20" s="99"/>
      <c r="G20" s="93"/>
    </row>
    <row r="21" spans="2:7" customFormat="1" ht="12.75">
      <c r="B21" s="90"/>
      <c r="C21" s="91" t="s">
        <v>42</v>
      </c>
      <c r="D21" s="92"/>
      <c r="E21" s="96"/>
      <c r="F21" s="99"/>
      <c r="G21" s="93"/>
    </row>
    <row r="22" spans="2:7" customFormat="1" ht="12.75">
      <c r="B22" s="90"/>
      <c r="C22" s="91" t="s">
        <v>43</v>
      </c>
      <c r="D22" s="92"/>
      <c r="E22" s="96"/>
      <c r="F22" s="99"/>
      <c r="G22" s="93"/>
    </row>
    <row r="23" spans="2:7" customFormat="1" ht="12.75">
      <c r="B23" s="90"/>
      <c r="C23" s="91" t="s">
        <v>44</v>
      </c>
      <c r="D23" s="92"/>
      <c r="E23" s="91"/>
      <c r="F23" s="99"/>
      <c r="G23" s="93"/>
    </row>
    <row r="24" spans="2:7" customFormat="1" ht="12.75">
      <c r="B24" s="90"/>
      <c r="C24" s="91"/>
      <c r="D24" s="92"/>
      <c r="E24" s="91"/>
      <c r="F24" s="99"/>
      <c r="G24" s="93"/>
    </row>
    <row r="25" spans="2:7" customFormat="1" ht="12.75">
      <c r="B25" s="94" t="s">
        <v>47</v>
      </c>
      <c r="C25" s="91"/>
      <c r="D25" s="92"/>
      <c r="E25" s="91"/>
      <c r="F25" s="99"/>
      <c r="G25" s="93"/>
    </row>
    <row r="26" spans="2:7" customFormat="1" ht="12.75">
      <c r="B26" s="94"/>
      <c r="C26" s="91"/>
      <c r="D26" s="92"/>
      <c r="E26" s="91"/>
      <c r="F26" s="99"/>
      <c r="G26" s="93"/>
    </row>
    <row r="27" spans="2:7" customFormat="1" ht="12.75">
      <c r="B27" s="94" t="s">
        <v>48</v>
      </c>
      <c r="C27" s="91"/>
      <c r="D27" s="92"/>
      <c r="E27" s="91"/>
      <c r="F27" s="99"/>
      <c r="G27" s="93"/>
    </row>
    <row r="28" spans="2:7" customFormat="1" ht="12.75">
      <c r="B28" s="94"/>
      <c r="C28" s="91"/>
      <c r="D28" s="92"/>
      <c r="E28" s="91"/>
      <c r="F28" s="99"/>
      <c r="G28" s="93"/>
    </row>
    <row r="29" spans="2:7" customFormat="1" ht="12.75">
      <c r="B29" s="94"/>
      <c r="C29" s="91"/>
      <c r="D29" s="92"/>
      <c r="E29" s="91"/>
      <c r="F29" s="99"/>
      <c r="G29" s="93"/>
    </row>
    <row r="30" spans="2:7" ht="15" thickBot="1">
      <c r="B30" s="87"/>
      <c r="C30" s="88"/>
      <c r="D30" s="89"/>
      <c r="E30" s="41"/>
      <c r="F30" s="100"/>
      <c r="G30" s="46"/>
    </row>
  </sheetData>
  <mergeCells count="5">
    <mergeCell ref="F2:G2"/>
    <mergeCell ref="F3:G3"/>
    <mergeCell ref="F4:G4"/>
    <mergeCell ref="B6:D6"/>
    <mergeCell ref="E6:G6"/>
  </mergeCells>
  <phoneticPr fontId="2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9"/>
  <sheetViews>
    <sheetView workbookViewId="0">
      <selection activeCell="K12" sqref="K12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47" style="5" customWidth="1"/>
    <col min="5" max="5" width="25.85546875" style="5" customWidth="1"/>
    <col min="6" max="6" width="14.42578125" style="7" customWidth="1"/>
    <col min="7" max="12" width="9.7109375" style="5" customWidth="1"/>
    <col min="13" max="13" width="10.140625" style="5" customWidth="1"/>
    <col min="14" max="16384" width="9.140625" style="5"/>
  </cols>
  <sheetData>
    <row r="1" spans="2:6" ht="64.5" customHeight="1">
      <c r="B1" s="101" t="s">
        <v>16</v>
      </c>
      <c r="C1" s="6"/>
      <c r="D1" s="101"/>
    </row>
    <row r="2" spans="2:6" s="9" customFormat="1" ht="30">
      <c r="B2" s="10" t="s">
        <v>4</v>
      </c>
      <c r="C2" s="38"/>
      <c r="D2" s="109" t="str">
        <f>'Job Summary'!D2</f>
        <v>LESLIE CHILDRENS TRUST</v>
      </c>
      <c r="E2" s="31" t="s">
        <v>5</v>
      </c>
      <c r="F2" s="111" t="str">
        <f>'Job Summary'!F2</f>
        <v>SHARNEE</v>
      </c>
    </row>
    <row r="3" spans="2:6" s="11" customFormat="1" ht="30" customHeight="1">
      <c r="B3" s="10" t="s">
        <v>6</v>
      </c>
      <c r="C3" s="38"/>
      <c r="D3" s="110" t="str">
        <f>'Job Summary'!D3</f>
        <v>LESCTR</v>
      </c>
      <c r="E3" s="33" t="s">
        <v>7</v>
      </c>
      <c r="F3" s="112" t="str">
        <f>'Job Summary'!F3</f>
        <v>22/08/22</v>
      </c>
    </row>
    <row r="4" spans="2:6" s="11" customFormat="1" ht="30.75" customHeight="1">
      <c r="B4" s="10" t="s">
        <v>8</v>
      </c>
      <c r="C4" s="38"/>
      <c r="D4" s="110" t="str">
        <f>'Job Summary'!D4</f>
        <v>30 June 2022</v>
      </c>
      <c r="E4" s="31" t="s">
        <v>9</v>
      </c>
      <c r="F4" s="112" t="str">
        <f>'Job Summary'!F4</f>
        <v>NL</v>
      </c>
    </row>
    <row r="5" spans="2:6" s="11" customFormat="1" ht="5.25" customHeight="1" thickBot="1">
      <c r="B5" s="13"/>
      <c r="C5" s="13"/>
      <c r="D5" s="14"/>
      <c r="E5" s="14"/>
      <c r="F5" s="15"/>
    </row>
    <row r="6" spans="2:6" customFormat="1" ht="25.5" customHeight="1" thickBot="1">
      <c r="B6" s="124" t="s">
        <v>13</v>
      </c>
      <c r="C6" s="144" t="s">
        <v>14</v>
      </c>
      <c r="D6" s="145"/>
      <c r="E6" s="144" t="s">
        <v>15</v>
      </c>
      <c r="F6" s="146"/>
    </row>
    <row r="7" spans="2:6" customFormat="1" ht="20.100000000000001" customHeight="1">
      <c r="B7" s="126">
        <v>1</v>
      </c>
      <c r="C7" s="131" t="s">
        <v>69</v>
      </c>
      <c r="D7" s="35"/>
      <c r="E7" s="40" t="s">
        <v>70</v>
      </c>
      <c r="F7" s="45"/>
    </row>
    <row r="8" spans="2:6" customFormat="1" ht="20.100000000000001" customHeight="1" thickBot="1">
      <c r="B8" s="127"/>
      <c r="C8" s="41"/>
      <c r="D8" s="39"/>
      <c r="E8" s="41"/>
      <c r="F8" s="46"/>
    </row>
    <row r="9" spans="2:6" customFormat="1" ht="20.100000000000001" customHeight="1">
      <c r="B9" s="125"/>
      <c r="C9" s="34"/>
      <c r="D9" s="130"/>
      <c r="E9" s="34"/>
      <c r="F9" s="118"/>
    </row>
    <row r="10" spans="2:6" customFormat="1" ht="20.100000000000001" customHeight="1">
      <c r="B10" s="126"/>
      <c r="C10" s="40"/>
      <c r="D10" s="35"/>
      <c r="E10" s="40"/>
      <c r="F10" s="45"/>
    </row>
    <row r="11" spans="2:6" customFormat="1" ht="20.100000000000001" customHeight="1">
      <c r="B11" s="126"/>
      <c r="C11" s="40"/>
      <c r="D11" s="35"/>
      <c r="E11" s="40"/>
      <c r="F11" s="45"/>
    </row>
    <row r="12" spans="2:6" customFormat="1" ht="20.100000000000001" customHeight="1">
      <c r="B12" s="126"/>
      <c r="C12" s="40"/>
      <c r="D12" s="35"/>
      <c r="E12" s="40"/>
      <c r="F12" s="45"/>
    </row>
    <row r="13" spans="2:6" customFormat="1" ht="20.100000000000001" customHeight="1">
      <c r="B13" s="126"/>
      <c r="C13" s="40"/>
      <c r="D13" s="35"/>
      <c r="E13" s="40"/>
      <c r="F13" s="45"/>
    </row>
    <row r="14" spans="2:6" customFormat="1" ht="20.100000000000001" customHeight="1">
      <c r="B14" s="126"/>
      <c r="C14" s="40"/>
      <c r="D14" s="35"/>
      <c r="E14" s="40"/>
      <c r="F14" s="45"/>
    </row>
    <row r="15" spans="2:6" customFormat="1" ht="20.100000000000001" customHeight="1">
      <c r="B15" s="126"/>
      <c r="C15" s="40"/>
      <c r="D15" s="35"/>
      <c r="E15" s="40"/>
      <c r="F15" s="45"/>
    </row>
    <row r="16" spans="2:6" customFormat="1" ht="20.100000000000001" customHeight="1">
      <c r="B16" s="126"/>
      <c r="C16" s="40"/>
      <c r="D16" s="35"/>
      <c r="E16" s="40"/>
      <c r="F16" s="45"/>
    </row>
    <row r="17" spans="2:6" customFormat="1" ht="20.100000000000001" customHeight="1">
      <c r="B17" s="126"/>
      <c r="C17" s="40"/>
      <c r="D17" s="35"/>
      <c r="E17" s="40"/>
      <c r="F17" s="45"/>
    </row>
    <row r="18" spans="2:6" customFormat="1" ht="20.100000000000001" customHeight="1">
      <c r="B18" s="126"/>
      <c r="C18" s="40"/>
      <c r="D18" s="35"/>
      <c r="E18" s="40"/>
      <c r="F18" s="45"/>
    </row>
    <row r="19" spans="2:6" customFormat="1" ht="20.100000000000001" customHeight="1">
      <c r="B19" s="126"/>
      <c r="C19" s="40"/>
      <c r="D19" s="35"/>
      <c r="E19" s="40"/>
      <c r="F19" s="45"/>
    </row>
    <row r="20" spans="2:6" customFormat="1" ht="20.100000000000001" customHeight="1">
      <c r="B20" s="126"/>
      <c r="C20" s="40"/>
      <c r="D20" s="35"/>
      <c r="E20" s="40"/>
      <c r="F20" s="45"/>
    </row>
    <row r="21" spans="2:6" customFormat="1" ht="20.100000000000001" customHeight="1">
      <c r="B21" s="126"/>
      <c r="C21" s="40"/>
      <c r="D21" s="35"/>
      <c r="E21" s="40"/>
      <c r="F21" s="45"/>
    </row>
    <row r="22" spans="2:6" customFormat="1" ht="20.100000000000001" customHeight="1">
      <c r="B22" s="126"/>
      <c r="C22" s="40"/>
      <c r="D22" s="35"/>
      <c r="E22" s="40"/>
      <c r="F22" s="45"/>
    </row>
    <row r="23" spans="2:6" customFormat="1" ht="20.100000000000001" customHeight="1">
      <c r="B23" s="126"/>
      <c r="C23" s="40"/>
      <c r="D23" s="35"/>
      <c r="E23" s="40"/>
      <c r="F23" s="45"/>
    </row>
    <row r="24" spans="2:6" customFormat="1" ht="20.100000000000001" customHeight="1">
      <c r="B24" s="126"/>
      <c r="C24" s="40"/>
      <c r="D24" s="35"/>
      <c r="E24" s="40"/>
      <c r="F24" s="45"/>
    </row>
    <row r="25" spans="2:6" customFormat="1" ht="20.100000000000001" customHeight="1">
      <c r="B25" s="126"/>
      <c r="C25" s="40"/>
      <c r="D25" s="35"/>
      <c r="E25" s="40"/>
      <c r="F25" s="45"/>
    </row>
    <row r="26" spans="2:6" customFormat="1" ht="20.100000000000001" customHeight="1">
      <c r="B26" s="126"/>
      <c r="C26" s="40"/>
      <c r="D26" s="35"/>
      <c r="E26" s="40"/>
      <c r="F26" s="45"/>
    </row>
    <row r="27" spans="2:6" customFormat="1" ht="20.100000000000001" customHeight="1">
      <c r="B27" s="126"/>
      <c r="C27" s="40"/>
      <c r="D27" s="35"/>
      <c r="E27" s="40"/>
      <c r="F27" s="45"/>
    </row>
    <row r="28" spans="2:6" customFormat="1" ht="20.100000000000001" customHeight="1">
      <c r="B28" s="126"/>
      <c r="C28" s="40"/>
      <c r="D28" s="35"/>
      <c r="E28" s="40"/>
      <c r="F28" s="45"/>
    </row>
    <row r="29" spans="2:6" customFormat="1" ht="20.100000000000001" customHeight="1">
      <c r="B29" s="126"/>
      <c r="C29" s="40"/>
      <c r="D29" s="35"/>
      <c r="E29" s="40"/>
      <c r="F29" s="45"/>
    </row>
    <row r="30" spans="2:6" customFormat="1" ht="20.100000000000001" customHeight="1">
      <c r="B30" s="126"/>
      <c r="C30" s="40"/>
      <c r="D30" s="35"/>
      <c r="E30" s="40"/>
      <c r="F30" s="45"/>
    </row>
    <row r="31" spans="2:6" customFormat="1" ht="20.100000000000001" customHeight="1">
      <c r="B31" s="126"/>
      <c r="C31" s="40"/>
      <c r="D31" s="35"/>
      <c r="E31" s="40"/>
      <c r="F31" s="45"/>
    </row>
    <row r="32" spans="2:6" customFormat="1" ht="20.100000000000001" customHeight="1">
      <c r="B32" s="126"/>
      <c r="C32" s="40"/>
      <c r="D32" s="35"/>
      <c r="E32" s="40"/>
      <c r="F32" s="45"/>
    </row>
    <row r="33" spans="2:6" customFormat="1" ht="20.100000000000001" customHeight="1">
      <c r="B33" s="126"/>
      <c r="C33" s="40"/>
      <c r="D33" s="35"/>
      <c r="E33" s="40"/>
      <c r="F33" s="45"/>
    </row>
    <row r="34" spans="2:6" customFormat="1" ht="20.100000000000001" customHeight="1">
      <c r="B34" s="126"/>
      <c r="C34" s="40"/>
      <c r="D34" s="35"/>
      <c r="E34" s="40"/>
      <c r="F34" s="45"/>
    </row>
    <row r="35" spans="2:6" customFormat="1" ht="20.100000000000001" customHeight="1">
      <c r="B35" s="126"/>
      <c r="C35" s="40"/>
      <c r="D35" s="35"/>
      <c r="E35" s="40"/>
      <c r="F35" s="45"/>
    </row>
    <row r="36" spans="2:6" customFormat="1" ht="20.100000000000001" customHeight="1">
      <c r="B36" s="126"/>
      <c r="C36" s="40"/>
      <c r="D36" s="35"/>
      <c r="E36" s="40"/>
      <c r="F36" s="45"/>
    </row>
    <row r="37" spans="2:6" customFormat="1" ht="20.100000000000001" customHeight="1" thickBot="1">
      <c r="B37" s="127"/>
      <c r="C37" s="41"/>
      <c r="D37" s="39"/>
      <c r="E37" s="41"/>
      <c r="F37" s="46"/>
    </row>
    <row r="38" spans="2:6">
      <c r="F38" s="5"/>
    </row>
    <row r="39" spans="2:6">
      <c r="F39" s="5"/>
    </row>
  </sheetData>
  <mergeCells count="2">
    <mergeCell ref="C6:D6"/>
    <mergeCell ref="E6:F6"/>
  </mergeCells>
  <phoneticPr fontId="21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8"/>
  <sheetViews>
    <sheetView tabSelected="1" workbookViewId="0">
      <selection activeCell="E7" sqref="E7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36.5703125" style="5" customWidth="1"/>
    <col min="5" max="5" width="33" style="5" customWidth="1"/>
    <col min="6" max="6" width="9.28515625" style="5" customWidth="1"/>
    <col min="7" max="7" width="9.42578125" style="7" customWidth="1"/>
    <col min="8" max="13" width="9.7109375" style="5" customWidth="1"/>
    <col min="14" max="14" width="10.140625" style="5" customWidth="1"/>
    <col min="15" max="16384" width="9.140625" style="5"/>
  </cols>
  <sheetData>
    <row r="1" spans="2:7" ht="65.25" customHeight="1">
      <c r="B1" s="6" t="s">
        <v>20</v>
      </c>
      <c r="C1" s="6"/>
    </row>
    <row r="2" spans="2:7" s="9" customFormat="1" ht="30">
      <c r="B2" s="10" t="s">
        <v>4</v>
      </c>
      <c r="C2" s="38"/>
      <c r="D2" s="109" t="str">
        <f>'Job Summary'!D2</f>
        <v>LESLIE CHILDRENS TRUST</v>
      </c>
      <c r="E2" s="31" t="s">
        <v>5</v>
      </c>
      <c r="F2" s="136" t="str">
        <f>'Job Summary'!F2</f>
        <v>SHARNEE</v>
      </c>
      <c r="G2" s="148"/>
    </row>
    <row r="3" spans="2:7" s="11" customFormat="1" ht="30" customHeight="1">
      <c r="B3" s="10" t="s">
        <v>6</v>
      </c>
      <c r="C3" s="38"/>
      <c r="D3" s="109" t="str">
        <f>'Job Summary'!D3</f>
        <v>LESCTR</v>
      </c>
      <c r="E3" s="33" t="s">
        <v>7</v>
      </c>
      <c r="F3" s="136" t="str">
        <f>'Job Summary'!F3:G3</f>
        <v>22/08/22</v>
      </c>
      <c r="G3" s="148"/>
    </row>
    <row r="4" spans="2:7" s="11" customFormat="1" ht="30.75" customHeight="1">
      <c r="B4" s="10" t="s">
        <v>8</v>
      </c>
      <c r="C4" s="38"/>
      <c r="D4" s="109" t="str">
        <f>'Job Summary'!D4</f>
        <v>30 June 2022</v>
      </c>
      <c r="E4" s="31" t="s">
        <v>9</v>
      </c>
      <c r="F4" s="136" t="s">
        <v>80</v>
      </c>
      <c r="G4" s="148"/>
    </row>
    <row r="5" spans="2:7" s="11" customFormat="1" ht="5.25" customHeight="1" thickBot="1">
      <c r="B5" s="13"/>
      <c r="C5" s="13"/>
      <c r="D5" s="14"/>
      <c r="E5" s="14"/>
      <c r="F5" s="14"/>
      <c r="G5" s="15"/>
    </row>
    <row r="6" spans="2:7" customFormat="1" ht="25.5" customHeight="1" thickBot="1">
      <c r="B6" s="124" t="s">
        <v>13</v>
      </c>
      <c r="C6" s="144" t="s">
        <v>14</v>
      </c>
      <c r="D6" s="147"/>
      <c r="E6" s="50" t="s">
        <v>17</v>
      </c>
      <c r="F6" s="50" t="s">
        <v>18</v>
      </c>
      <c r="G6" s="49" t="s">
        <v>19</v>
      </c>
    </row>
    <row r="7" spans="2:7" customFormat="1" ht="20.100000000000001" customHeight="1">
      <c r="B7" s="125">
        <v>1</v>
      </c>
      <c r="C7" s="42"/>
      <c r="D7" s="43"/>
      <c r="E7" s="51"/>
      <c r="F7" s="51"/>
      <c r="G7" s="44"/>
    </row>
    <row r="8" spans="2:7" customFormat="1" ht="20.100000000000001" customHeight="1">
      <c r="B8" s="126"/>
      <c r="C8" s="40"/>
      <c r="D8" s="35"/>
      <c r="E8" s="47"/>
      <c r="F8" s="47"/>
      <c r="G8" s="45"/>
    </row>
    <row r="9" spans="2:7" customFormat="1" ht="20.100000000000001" customHeight="1">
      <c r="B9" s="126"/>
      <c r="C9" s="40"/>
      <c r="D9" s="35"/>
      <c r="E9" s="47"/>
      <c r="F9" s="47"/>
      <c r="G9" s="45"/>
    </row>
    <row r="10" spans="2:7" customFormat="1" ht="20.100000000000001" customHeight="1">
      <c r="B10" s="126"/>
      <c r="C10" s="40"/>
      <c r="D10" s="35"/>
      <c r="E10" s="47"/>
      <c r="F10" s="47"/>
      <c r="G10" s="45"/>
    </row>
    <row r="11" spans="2:7" customFormat="1" ht="20.100000000000001" customHeight="1">
      <c r="B11" s="126"/>
      <c r="C11" s="40"/>
      <c r="D11" s="35"/>
      <c r="E11" s="47"/>
      <c r="F11" s="47"/>
      <c r="G11" s="45"/>
    </row>
    <row r="12" spans="2:7" customFormat="1" ht="20.100000000000001" customHeight="1">
      <c r="B12" s="126"/>
      <c r="C12" s="40"/>
      <c r="D12" s="35"/>
      <c r="E12" s="47"/>
      <c r="F12" s="47"/>
      <c r="G12" s="45"/>
    </row>
    <row r="13" spans="2:7" customFormat="1" ht="20.100000000000001" customHeight="1">
      <c r="B13" s="126"/>
      <c r="C13" s="40"/>
      <c r="D13" s="35"/>
      <c r="E13" s="47"/>
      <c r="F13" s="47"/>
      <c r="G13" s="45"/>
    </row>
    <row r="14" spans="2:7" customFormat="1" ht="20.100000000000001" customHeight="1">
      <c r="B14" s="126"/>
      <c r="C14" s="40"/>
      <c r="D14" s="35"/>
      <c r="E14" s="47"/>
      <c r="F14" s="47"/>
      <c r="G14" s="45"/>
    </row>
    <row r="15" spans="2:7" customFormat="1" ht="20.100000000000001" customHeight="1">
      <c r="B15" s="126"/>
      <c r="C15" s="40"/>
      <c r="D15" s="35"/>
      <c r="E15" s="47"/>
      <c r="F15" s="47"/>
      <c r="G15" s="45"/>
    </row>
    <row r="16" spans="2:7" customFormat="1" ht="20.100000000000001" customHeight="1">
      <c r="B16" s="126"/>
      <c r="C16" s="40"/>
      <c r="D16" s="35"/>
      <c r="E16" s="47"/>
      <c r="F16" s="47"/>
      <c r="G16" s="45"/>
    </row>
    <row r="17" spans="2:7" customFormat="1" ht="20.100000000000001" customHeight="1">
      <c r="B17" s="126"/>
      <c r="C17" s="40"/>
      <c r="D17" s="35"/>
      <c r="E17" s="47"/>
      <c r="F17" s="47"/>
      <c r="G17" s="45"/>
    </row>
    <row r="18" spans="2:7" customFormat="1" ht="20.100000000000001" customHeight="1">
      <c r="B18" s="126"/>
      <c r="C18" s="40"/>
      <c r="D18" s="35"/>
      <c r="E18" s="47"/>
      <c r="F18" s="47"/>
      <c r="G18" s="45"/>
    </row>
    <row r="19" spans="2:7" customFormat="1" ht="20.100000000000001" customHeight="1">
      <c r="B19" s="126"/>
      <c r="C19" s="40"/>
      <c r="D19" s="35"/>
      <c r="E19" s="47"/>
      <c r="F19" s="47"/>
      <c r="G19" s="45"/>
    </row>
    <row r="20" spans="2:7" customFormat="1" ht="20.100000000000001" customHeight="1">
      <c r="B20" s="126"/>
      <c r="C20" s="40"/>
      <c r="D20" s="35"/>
      <c r="E20" s="47"/>
      <c r="F20" s="47"/>
      <c r="G20" s="45"/>
    </row>
    <row r="21" spans="2:7" customFormat="1" ht="20.100000000000001" customHeight="1">
      <c r="B21" s="126"/>
      <c r="C21" s="40"/>
      <c r="D21" s="35"/>
      <c r="E21" s="47"/>
      <c r="F21" s="47"/>
      <c r="G21" s="45"/>
    </row>
    <row r="22" spans="2:7" customFormat="1" ht="20.100000000000001" customHeight="1">
      <c r="B22" s="126"/>
      <c r="C22" s="40"/>
      <c r="D22" s="35"/>
      <c r="E22" s="47"/>
      <c r="F22" s="47"/>
      <c r="G22" s="45"/>
    </row>
    <row r="23" spans="2:7" customFormat="1" ht="20.100000000000001" customHeight="1">
      <c r="B23" s="126"/>
      <c r="C23" s="40"/>
      <c r="D23" s="35"/>
      <c r="E23" s="47"/>
      <c r="F23" s="47"/>
      <c r="G23" s="45"/>
    </row>
    <row r="24" spans="2:7" customFormat="1" ht="20.100000000000001" customHeight="1">
      <c r="B24" s="126"/>
      <c r="C24" s="40"/>
      <c r="D24" s="35"/>
      <c r="E24" s="47"/>
      <c r="F24" s="47"/>
      <c r="G24" s="45"/>
    </row>
    <row r="25" spans="2:7" customFormat="1" ht="20.100000000000001" customHeight="1">
      <c r="B25" s="126"/>
      <c r="C25" s="40"/>
      <c r="D25" s="35"/>
      <c r="E25" s="47"/>
      <c r="F25" s="47"/>
      <c r="G25" s="45"/>
    </row>
    <row r="26" spans="2:7" customFormat="1" ht="20.100000000000001" customHeight="1">
      <c r="B26" s="126"/>
      <c r="C26" s="40"/>
      <c r="D26" s="35"/>
      <c r="E26" s="47"/>
      <c r="F26" s="47"/>
      <c r="G26" s="45"/>
    </row>
    <row r="27" spans="2:7" customFormat="1" ht="20.100000000000001" customHeight="1">
      <c r="B27" s="126"/>
      <c r="C27" s="40"/>
      <c r="D27" s="35"/>
      <c r="E27" s="47"/>
      <c r="F27" s="47"/>
      <c r="G27" s="45"/>
    </row>
    <row r="28" spans="2:7" customFormat="1" ht="20.100000000000001" customHeight="1">
      <c r="B28" s="126"/>
      <c r="C28" s="40"/>
      <c r="D28" s="35"/>
      <c r="E28" s="47"/>
      <c r="F28" s="47"/>
      <c r="G28" s="45"/>
    </row>
    <row r="29" spans="2:7" customFormat="1" ht="20.100000000000001" customHeight="1">
      <c r="B29" s="126"/>
      <c r="C29" s="40"/>
      <c r="D29" s="35"/>
      <c r="E29" s="47"/>
      <c r="F29" s="47"/>
      <c r="G29" s="45"/>
    </row>
    <row r="30" spans="2:7" customFormat="1" ht="20.100000000000001" customHeight="1">
      <c r="B30" s="126"/>
      <c r="C30" s="40"/>
      <c r="D30" s="35"/>
      <c r="E30" s="47"/>
      <c r="F30" s="47"/>
      <c r="G30" s="45"/>
    </row>
    <row r="31" spans="2:7" customFormat="1" ht="20.100000000000001" customHeight="1">
      <c r="B31" s="126"/>
      <c r="C31" s="40"/>
      <c r="D31" s="35"/>
      <c r="E31" s="47"/>
      <c r="F31" s="47"/>
      <c r="G31" s="45"/>
    </row>
    <row r="32" spans="2:7" customFormat="1" ht="20.100000000000001" customHeight="1">
      <c r="B32" s="126"/>
      <c r="C32" s="40"/>
      <c r="D32" s="35"/>
      <c r="E32" s="47"/>
      <c r="F32" s="47"/>
      <c r="G32" s="45"/>
    </row>
    <row r="33" spans="2:7" customFormat="1" ht="20.100000000000001" customHeight="1">
      <c r="B33" s="126"/>
      <c r="C33" s="40"/>
      <c r="D33" s="35"/>
      <c r="E33" s="47"/>
      <c r="F33" s="47"/>
      <c r="G33" s="45"/>
    </row>
    <row r="34" spans="2:7" customFormat="1" ht="20.100000000000001" customHeight="1">
      <c r="B34" s="126"/>
      <c r="C34" s="40"/>
      <c r="D34" s="35"/>
      <c r="E34" s="47"/>
      <c r="F34" s="47"/>
      <c r="G34" s="45"/>
    </row>
    <row r="35" spans="2:7" customFormat="1" ht="20.100000000000001" customHeight="1">
      <c r="B35" s="126"/>
      <c r="C35" s="40"/>
      <c r="D35" s="35"/>
      <c r="E35" s="47"/>
      <c r="F35" s="47"/>
      <c r="G35" s="45"/>
    </row>
    <row r="36" spans="2:7" customFormat="1" ht="20.100000000000001" customHeight="1" thickBot="1">
      <c r="B36" s="127"/>
      <c r="C36" s="41"/>
      <c r="D36" s="39"/>
      <c r="E36" s="48"/>
      <c r="F36" s="48"/>
      <c r="G36" s="46"/>
    </row>
    <row r="37" spans="2:7">
      <c r="G37" s="5"/>
    </row>
    <row r="38" spans="2:7">
      <c r="G38" s="5"/>
    </row>
  </sheetData>
  <mergeCells count="4">
    <mergeCell ref="C6:D6"/>
    <mergeCell ref="F2:G2"/>
    <mergeCell ref="F3:G3"/>
    <mergeCell ref="F4:G4"/>
  </mergeCells>
  <phoneticPr fontId="21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6"/>
  <sheetViews>
    <sheetView topLeftCell="A10" workbookViewId="0">
      <selection activeCell="F47" sqref="F47"/>
    </sheetView>
  </sheetViews>
  <sheetFormatPr defaultColWidth="9.7109375" defaultRowHeight="12.75"/>
  <cols>
    <col min="1" max="1" width="3.7109375" style="52" customWidth="1"/>
    <col min="2" max="2" width="16.7109375" style="52" customWidth="1"/>
    <col min="3" max="3" width="19.140625" style="52" customWidth="1"/>
    <col min="4" max="4" width="13.5703125" style="52" customWidth="1"/>
    <col min="5" max="5" width="13.28515625" style="52" customWidth="1"/>
    <col min="6" max="6" width="10.42578125" style="52" customWidth="1"/>
    <col min="7" max="7" width="12.140625" style="53" customWidth="1"/>
    <col min="8" max="8" width="12.140625" style="52" customWidth="1"/>
    <col min="9" max="16384" width="9.7109375" style="52"/>
  </cols>
  <sheetData>
    <row r="1" spans="2:9" ht="62.25" customHeight="1">
      <c r="B1" s="6" t="s">
        <v>32</v>
      </c>
      <c r="H1"/>
    </row>
    <row r="2" spans="2:9" s="54" customFormat="1" ht="30" customHeight="1">
      <c r="B2" s="36" t="s">
        <v>4</v>
      </c>
      <c r="C2" s="155" t="str">
        <f>'Job Summary'!D2</f>
        <v>LESLIE CHILDRENS TRUST</v>
      </c>
      <c r="D2" s="156"/>
      <c r="E2" s="157" t="s">
        <v>5</v>
      </c>
      <c r="F2" s="158"/>
      <c r="G2" s="155" t="str">
        <f>'Job Summary'!F2</f>
        <v>SHARNEE</v>
      </c>
      <c r="H2" s="156"/>
    </row>
    <row r="3" spans="2:9" s="54" customFormat="1" ht="30" customHeight="1">
      <c r="B3" s="36" t="s">
        <v>6</v>
      </c>
      <c r="C3" s="155" t="str">
        <f>'Job Summary'!D3</f>
        <v>LESCTR</v>
      </c>
      <c r="D3" s="156"/>
      <c r="E3" s="157" t="s">
        <v>7</v>
      </c>
      <c r="F3" s="158"/>
      <c r="G3" s="155" t="str">
        <f>'Query Sheet'!F3</f>
        <v>22/08/22</v>
      </c>
      <c r="H3" s="156"/>
    </row>
    <row r="4" spans="2:9" s="54" customFormat="1" ht="30" customHeight="1">
      <c r="B4" s="36" t="s">
        <v>8</v>
      </c>
      <c r="C4" s="155" t="str">
        <f>'Job Summary'!D4</f>
        <v>30 June 2022</v>
      </c>
      <c r="D4" s="156"/>
      <c r="E4" s="159" t="s">
        <v>9</v>
      </c>
      <c r="F4" s="160"/>
      <c r="G4" s="149" t="str">
        <f>'Query Sheet'!F4</f>
        <v>NL</v>
      </c>
      <c r="H4" s="150"/>
    </row>
    <row r="5" spans="2:9" s="54" customFormat="1" ht="30" customHeight="1">
      <c r="B5" s="11"/>
      <c r="C5" s="11"/>
      <c r="D5" s="16"/>
      <c r="E5" s="151"/>
      <c r="F5" s="152"/>
      <c r="G5" s="153"/>
      <c r="H5" s="154"/>
    </row>
    <row r="6" spans="2:9" s="54" customFormat="1" ht="15">
      <c r="D6" s="55"/>
      <c r="E6" s="55"/>
      <c r="F6" s="55"/>
      <c r="G6" s="56"/>
      <c r="H6" s="57"/>
    </row>
    <row r="7" spans="2:9" s="54" customFormat="1" ht="15">
      <c r="B7" s="37" t="s">
        <v>12</v>
      </c>
      <c r="C7" s="58" t="s">
        <v>21</v>
      </c>
      <c r="D7" s="58"/>
      <c r="E7" s="58"/>
      <c r="G7" s="56"/>
      <c r="H7" s="59"/>
      <c r="I7" s="60"/>
    </row>
    <row r="8" spans="2:9" s="54" customFormat="1" ht="15" thickBot="1">
      <c r="G8" s="56"/>
    </row>
    <row r="9" spans="2:9" s="54" customFormat="1" ht="15">
      <c r="B9" s="55"/>
      <c r="C9" s="55"/>
      <c r="F9" s="61"/>
      <c r="G9" s="62"/>
      <c r="H9" s="63"/>
    </row>
    <row r="10" spans="2:9" s="54" customFormat="1" ht="15">
      <c r="F10" s="64" t="s">
        <v>22</v>
      </c>
      <c r="G10" s="65"/>
      <c r="H10" s="66"/>
    </row>
    <row r="11" spans="2:9" s="54" customFormat="1" ht="14.25">
      <c r="F11" s="67"/>
      <c r="G11" s="68"/>
      <c r="H11" s="69"/>
    </row>
    <row r="12" spans="2:9" s="54" customFormat="1" ht="15">
      <c r="B12" s="55" t="s">
        <v>23</v>
      </c>
      <c r="F12" s="67"/>
      <c r="G12" s="68"/>
      <c r="H12" s="69">
        <v>0</v>
      </c>
    </row>
    <row r="13" spans="2:9" s="54" customFormat="1" ht="14.25">
      <c r="F13" s="67"/>
      <c r="G13" s="68"/>
      <c r="H13" s="69"/>
    </row>
    <row r="14" spans="2:9" s="54" customFormat="1" ht="15">
      <c r="B14" s="55" t="s">
        <v>24</v>
      </c>
      <c r="F14" s="67"/>
      <c r="G14" s="68"/>
      <c r="H14" s="69"/>
    </row>
    <row r="15" spans="2:9" s="54" customFormat="1" ht="14.25">
      <c r="B15" s="54" t="s">
        <v>25</v>
      </c>
      <c r="F15" s="67"/>
      <c r="G15" s="70"/>
      <c r="H15" s="69"/>
    </row>
    <row r="16" spans="2:9" s="54" customFormat="1" ht="14.25">
      <c r="B16" s="54" t="s">
        <v>26</v>
      </c>
      <c r="F16" s="67"/>
      <c r="G16" s="70"/>
      <c r="H16" s="69"/>
    </row>
    <row r="17" spans="2:8" s="54" customFormat="1" ht="14.25">
      <c r="B17" s="54" t="s">
        <v>27</v>
      </c>
      <c r="F17" s="67"/>
      <c r="G17" s="70"/>
      <c r="H17" s="69"/>
    </row>
    <row r="18" spans="2:8" s="54" customFormat="1" ht="14.25">
      <c r="F18" s="67"/>
      <c r="G18" s="70"/>
      <c r="H18" s="69"/>
    </row>
    <row r="19" spans="2:8" s="54" customFormat="1" ht="14.25">
      <c r="F19" s="67"/>
      <c r="G19" s="70"/>
      <c r="H19" s="69"/>
    </row>
    <row r="20" spans="2:8" s="54" customFormat="1" ht="14.25">
      <c r="F20" s="67"/>
      <c r="G20" s="70"/>
      <c r="H20" s="69"/>
    </row>
    <row r="21" spans="2:8" s="54" customFormat="1" ht="14.25">
      <c r="F21" s="67"/>
      <c r="G21" s="70"/>
      <c r="H21" s="69"/>
    </row>
    <row r="22" spans="2:8" s="54" customFormat="1" ht="14.25">
      <c r="F22" s="67"/>
      <c r="G22" s="70"/>
      <c r="H22" s="69">
        <f>SUM(G14:G22)</f>
        <v>0</v>
      </c>
    </row>
    <row r="23" spans="2:8" s="54" customFormat="1" ht="6" customHeight="1">
      <c r="F23" s="67"/>
      <c r="G23" s="71"/>
      <c r="H23" s="81"/>
    </row>
    <row r="24" spans="2:8" s="54" customFormat="1" ht="14.25">
      <c r="F24" s="67"/>
      <c r="G24" s="72"/>
      <c r="H24" s="69">
        <f>H12+H22</f>
        <v>0</v>
      </c>
    </row>
    <row r="25" spans="2:8" s="54" customFormat="1" ht="15">
      <c r="B25" s="55" t="s">
        <v>28</v>
      </c>
      <c r="F25" s="67"/>
      <c r="G25" s="68"/>
      <c r="H25" s="69"/>
    </row>
    <row r="26" spans="2:8" s="54" customFormat="1" ht="14.25">
      <c r="B26" s="54" t="s">
        <v>29</v>
      </c>
      <c r="F26" s="67"/>
      <c r="G26" s="68"/>
      <c r="H26" s="69"/>
    </row>
    <row r="27" spans="2:8" s="54" customFormat="1" ht="14.25">
      <c r="B27" s="54" t="s">
        <v>59</v>
      </c>
      <c r="F27" s="67"/>
      <c r="G27" s="68"/>
      <c r="H27" s="69"/>
    </row>
    <row r="28" spans="2:8" s="54" customFormat="1" ht="14.25">
      <c r="F28" s="67"/>
      <c r="G28" s="68"/>
      <c r="H28" s="69"/>
    </row>
    <row r="29" spans="2:8" s="54" customFormat="1" ht="14.25">
      <c r="F29" s="67"/>
      <c r="G29" s="68"/>
      <c r="H29" s="69"/>
    </row>
    <row r="30" spans="2:8" s="54" customFormat="1" ht="14.25">
      <c r="F30" s="67"/>
      <c r="G30" s="68"/>
      <c r="H30" s="69"/>
    </row>
    <row r="31" spans="2:8" s="54" customFormat="1" ht="14.25">
      <c r="F31" s="67"/>
      <c r="G31" s="73"/>
      <c r="H31" s="81">
        <f>SUM(G26:G31)</f>
        <v>0</v>
      </c>
    </row>
    <row r="32" spans="2:8" s="54" customFormat="1" ht="5.25" customHeight="1">
      <c r="F32" s="67"/>
      <c r="G32" s="68"/>
      <c r="H32" s="106"/>
    </row>
    <row r="33" spans="2:8" s="54" customFormat="1" ht="15.75" thickBot="1">
      <c r="B33" s="55" t="s">
        <v>30</v>
      </c>
      <c r="F33" s="67"/>
      <c r="G33" s="68"/>
      <c r="H33" s="105">
        <f>H24-H31</f>
        <v>0</v>
      </c>
    </row>
    <row r="34" spans="2:8" s="54" customFormat="1" ht="15.75" thickTop="1">
      <c r="B34" s="55"/>
      <c r="F34" s="67"/>
      <c r="G34" s="68"/>
      <c r="H34" s="69"/>
    </row>
    <row r="35" spans="2:8" s="54" customFormat="1" ht="15">
      <c r="B35" s="55" t="s">
        <v>51</v>
      </c>
      <c r="F35" s="67"/>
      <c r="G35" s="68"/>
      <c r="H35" s="107">
        <f>IF(H33&gt;0,H33*0.275,0)</f>
        <v>0</v>
      </c>
    </row>
    <row r="36" spans="2:8" s="54" customFormat="1" ht="14.25">
      <c r="F36" s="67"/>
      <c r="G36" s="68"/>
      <c r="H36" s="69"/>
    </row>
    <row r="37" spans="2:8" s="54" customFormat="1" ht="15">
      <c r="B37" s="55" t="s">
        <v>28</v>
      </c>
      <c r="F37" s="67"/>
      <c r="G37" s="71"/>
      <c r="H37" s="69"/>
    </row>
    <row r="38" spans="2:8" s="54" customFormat="1" ht="15">
      <c r="B38" s="54" t="s">
        <v>31</v>
      </c>
      <c r="C38" s="54" t="s">
        <v>52</v>
      </c>
      <c r="E38" s="74"/>
      <c r="F38" s="67"/>
      <c r="G38" s="70">
        <v>0</v>
      </c>
      <c r="H38" s="69"/>
    </row>
    <row r="39" spans="2:8" s="54" customFormat="1" ht="15">
      <c r="C39" s="54" t="s">
        <v>53</v>
      </c>
      <c r="E39" s="74"/>
      <c r="F39" s="67"/>
      <c r="G39" s="70">
        <v>0</v>
      </c>
      <c r="H39" s="69"/>
    </row>
    <row r="40" spans="2:8" s="54" customFormat="1" ht="15">
      <c r="C40" s="54" t="s">
        <v>54</v>
      </c>
      <c r="E40" s="74"/>
      <c r="F40" s="67"/>
      <c r="G40" s="70">
        <v>0</v>
      </c>
      <c r="H40" s="69"/>
    </row>
    <row r="41" spans="2:8" s="54" customFormat="1" ht="15">
      <c r="C41" s="54" t="s">
        <v>55</v>
      </c>
      <c r="E41" s="74"/>
      <c r="F41" s="67"/>
      <c r="G41" s="102">
        <v>0</v>
      </c>
      <c r="H41" s="103"/>
    </row>
    <row r="42" spans="2:8" s="54" customFormat="1" ht="15">
      <c r="E42" s="74"/>
      <c r="F42" s="67"/>
      <c r="G42" s="70"/>
      <c r="H42" s="103">
        <f>SUM(G38:G41)</f>
        <v>0</v>
      </c>
    </row>
    <row r="43" spans="2:8" s="54" customFormat="1" ht="15">
      <c r="B43" s="55" t="s">
        <v>56</v>
      </c>
      <c r="E43" s="74"/>
      <c r="F43" s="67"/>
      <c r="G43" s="70"/>
      <c r="H43" s="69"/>
    </row>
    <row r="44" spans="2:8" s="54" customFormat="1" ht="15">
      <c r="B44" s="54" t="s">
        <v>57</v>
      </c>
      <c r="E44" s="74"/>
      <c r="F44" s="67"/>
      <c r="G44" s="70"/>
      <c r="H44" s="69">
        <v>0</v>
      </c>
    </row>
    <row r="45" spans="2:8" s="54" customFormat="1" ht="15">
      <c r="E45" s="74"/>
      <c r="F45" s="67"/>
      <c r="G45" s="70"/>
      <c r="H45" s="69"/>
    </row>
    <row r="46" spans="2:8" s="54" customFormat="1" ht="15.75" thickBot="1">
      <c r="B46" s="55" t="s">
        <v>58</v>
      </c>
      <c r="F46" s="67"/>
      <c r="G46" s="71"/>
      <c r="H46" s="104">
        <f>H35-H42+H44</f>
        <v>0</v>
      </c>
    </row>
    <row r="47" spans="2:8" s="54" customFormat="1" ht="15.75" thickTop="1" thickBot="1">
      <c r="F47" s="75"/>
      <c r="G47" s="76"/>
      <c r="H47" s="77"/>
    </row>
    <row r="48" spans="2:8" s="60" customFormat="1" ht="15">
      <c r="F48" s="78"/>
      <c r="G48" s="79"/>
      <c r="H48" s="79"/>
    </row>
    <row r="49" spans="6:8" s="60" customFormat="1" ht="15">
      <c r="F49" s="78"/>
      <c r="G49" s="79"/>
      <c r="H49" s="79"/>
    </row>
    <row r="50" spans="6:8" s="60" customFormat="1" ht="15">
      <c r="F50" s="78"/>
      <c r="G50" s="79"/>
      <c r="H50" s="79"/>
    </row>
    <row r="51" spans="6:8" s="60" customFormat="1" ht="15">
      <c r="F51" s="78"/>
      <c r="G51" s="79"/>
      <c r="H51" s="79"/>
    </row>
    <row r="52" spans="6:8" s="60" customFormat="1" ht="15">
      <c r="F52" s="78"/>
      <c r="G52" s="79"/>
      <c r="H52" s="79"/>
    </row>
    <row r="53" spans="6:8" s="60" customFormat="1" ht="15">
      <c r="F53" s="78"/>
      <c r="G53" s="79"/>
      <c r="H53" s="79"/>
    </row>
    <row r="54" spans="6:8" s="60" customFormat="1" ht="15">
      <c r="F54" s="78"/>
      <c r="G54" s="79"/>
      <c r="H54" s="79"/>
    </row>
    <row r="55" spans="6:8" s="60" customFormat="1" ht="15">
      <c r="F55" s="78"/>
      <c r="G55" s="79"/>
      <c r="H55" s="79"/>
    </row>
    <row r="56" spans="6:8" s="60" customFormat="1" ht="15">
      <c r="F56" s="78"/>
      <c r="G56" s="79"/>
      <c r="H56" s="79"/>
    </row>
    <row r="57" spans="6:8" s="60" customFormat="1" ht="15">
      <c r="F57" s="78"/>
      <c r="G57" s="79"/>
      <c r="H57" s="79"/>
    </row>
    <row r="58" spans="6:8" s="60" customFormat="1" ht="15">
      <c r="F58" s="78"/>
      <c r="G58" s="79"/>
      <c r="H58" s="79"/>
    </row>
    <row r="59" spans="6:8" s="60" customFormat="1" ht="15">
      <c r="G59" s="79"/>
      <c r="H59" s="79"/>
    </row>
    <row r="60" spans="6:8" s="60" customFormat="1" ht="15">
      <c r="G60" s="79"/>
      <c r="H60" s="79"/>
    </row>
    <row r="61" spans="6:8" s="60" customFormat="1" ht="15">
      <c r="G61" s="79"/>
      <c r="H61" s="79"/>
    </row>
    <row r="62" spans="6:8">
      <c r="G62" s="80"/>
      <c r="H62" s="80"/>
    </row>
    <row r="63" spans="6:8">
      <c r="G63" s="80"/>
      <c r="H63" s="80"/>
    </row>
    <row r="64" spans="6:8">
      <c r="G64" s="80"/>
      <c r="H64" s="80"/>
    </row>
    <row r="65" spans="7:8">
      <c r="G65" s="80"/>
      <c r="H65" s="80"/>
    </row>
    <row r="66" spans="7:8">
      <c r="G66" s="80"/>
      <c r="H66" s="80"/>
    </row>
  </sheetData>
  <mergeCells count="11">
    <mergeCell ref="G4:H4"/>
    <mergeCell ref="E5:F5"/>
    <mergeCell ref="G5:H5"/>
    <mergeCell ref="C4:D4"/>
    <mergeCell ref="C2:D2"/>
    <mergeCell ref="E2:F2"/>
    <mergeCell ref="G2:H2"/>
    <mergeCell ref="C3:D3"/>
    <mergeCell ref="E3:F3"/>
    <mergeCell ref="G3:H3"/>
    <mergeCell ref="E4:F4"/>
  </mergeCells>
  <phoneticPr fontId="21" type="noConversion"/>
  <pageMargins left="0.17" right="0.17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79"/>
  <sheetViews>
    <sheetView workbookViewId="0">
      <selection activeCell="O19" sqref="O17:P19"/>
    </sheetView>
  </sheetViews>
  <sheetFormatPr defaultRowHeight="14.25"/>
  <cols>
    <col min="1" max="1" width="3.140625" style="5" customWidth="1"/>
    <col min="2" max="2" width="13.7109375" style="5" customWidth="1"/>
    <col min="3" max="3" width="4.5703125" style="5" customWidth="1"/>
    <col min="4" max="4" width="3.7109375" style="7" customWidth="1"/>
    <col min="5" max="5" width="42.7109375" style="7" customWidth="1"/>
    <col min="6" max="6" width="9" style="7" customWidth="1"/>
    <col min="7" max="8" width="12.7109375" style="7" customWidth="1"/>
    <col min="9" max="9" width="3.28515625" style="5" bestFit="1" customWidth="1"/>
    <col min="10" max="15" width="9.7109375" style="5" customWidth="1"/>
    <col min="16" max="16" width="10.140625" style="5" customWidth="1"/>
    <col min="17" max="16384" width="9.140625" style="5"/>
  </cols>
  <sheetData>
    <row r="1" spans="2:15" ht="60" customHeight="1">
      <c r="B1" s="6" t="s">
        <v>49</v>
      </c>
      <c r="H1"/>
      <c r="O1" s="8"/>
    </row>
    <row r="2" spans="2:15" s="9" customFormat="1" ht="30">
      <c r="B2" s="10" t="s">
        <v>4</v>
      </c>
      <c r="C2" s="136" t="str">
        <f>'Job Summary'!D2</f>
        <v>LESLIE CHILDRENS TRUST</v>
      </c>
      <c r="D2" s="161"/>
      <c r="E2" s="148"/>
      <c r="F2" s="31" t="s">
        <v>5</v>
      </c>
      <c r="G2" s="32"/>
      <c r="H2" s="113" t="str">
        <f>'Job Summary'!F2</f>
        <v>SHARNEE</v>
      </c>
    </row>
    <row r="3" spans="2:15" s="11" customFormat="1" ht="30" customHeight="1">
      <c r="B3" s="10" t="s">
        <v>6</v>
      </c>
      <c r="C3" s="136" t="str">
        <f>'Job Summary'!D3</f>
        <v>LESCTR</v>
      </c>
      <c r="D3" s="161"/>
      <c r="E3" s="148"/>
      <c r="F3" s="169" t="s">
        <v>7</v>
      </c>
      <c r="G3" s="170"/>
      <c r="H3" s="113" t="str">
        <f>'Job Summary'!F3</f>
        <v>22/08/22</v>
      </c>
    </row>
    <row r="4" spans="2:15" s="11" customFormat="1" ht="30.75" customHeight="1">
      <c r="B4" s="10" t="s">
        <v>8</v>
      </c>
      <c r="C4" s="168" t="str">
        <f>'Query Sheet'!D4</f>
        <v>30 June 2022</v>
      </c>
      <c r="D4" s="161"/>
      <c r="E4" s="148"/>
      <c r="F4" s="171" t="s">
        <v>9</v>
      </c>
      <c r="G4" s="170"/>
      <c r="H4" s="113" t="str">
        <f>'Job Summary'!F4</f>
        <v>NL</v>
      </c>
    </row>
    <row r="5" spans="2:15" s="11" customFormat="1" ht="23.25" customHeight="1">
      <c r="B5" s="13"/>
      <c r="C5" s="14"/>
      <c r="D5" s="162"/>
      <c r="E5" s="163"/>
      <c r="F5" s="164"/>
      <c r="G5" s="165"/>
      <c r="H5" s="12"/>
    </row>
    <row r="6" spans="2:15" s="2" customFormat="1" ht="39" customHeight="1">
      <c r="B6" s="17" t="s">
        <v>0</v>
      </c>
      <c r="C6" s="17" t="s">
        <v>10</v>
      </c>
      <c r="D6" s="166" t="s">
        <v>1</v>
      </c>
      <c r="E6" s="167"/>
      <c r="F6" s="18" t="s">
        <v>11</v>
      </c>
      <c r="G6" s="19" t="s">
        <v>2</v>
      </c>
      <c r="H6" s="19" t="s">
        <v>3</v>
      </c>
      <c r="I6" s="108" t="s">
        <v>60</v>
      </c>
    </row>
    <row r="7" spans="2:15" s="2" customFormat="1" ht="17.100000000000001" customHeight="1">
      <c r="B7" s="20"/>
      <c r="C7" s="21"/>
      <c r="D7" s="22"/>
      <c r="E7" s="23"/>
      <c r="F7" s="24"/>
      <c r="G7" s="3"/>
      <c r="H7" s="3"/>
    </row>
    <row r="8" spans="2:15" s="2" customFormat="1" ht="17.100000000000001" customHeight="1">
      <c r="B8" s="20"/>
      <c r="C8" s="21"/>
      <c r="D8" s="22"/>
      <c r="E8" s="23"/>
      <c r="F8" s="24"/>
      <c r="G8" s="3"/>
      <c r="H8" s="3"/>
    </row>
    <row r="9" spans="2:15" s="2" customFormat="1" ht="17.100000000000001" customHeight="1">
      <c r="B9" s="20"/>
      <c r="C9" s="21"/>
      <c r="D9" s="22"/>
      <c r="E9" s="23"/>
      <c r="F9" s="24"/>
      <c r="G9" s="3"/>
      <c r="H9" s="3"/>
    </row>
    <row r="10" spans="2:15" s="2" customFormat="1" ht="17.100000000000001" customHeight="1">
      <c r="B10" s="20"/>
      <c r="C10" s="21"/>
      <c r="D10" s="22"/>
      <c r="E10" s="23"/>
      <c r="F10" s="24"/>
      <c r="G10" s="3"/>
      <c r="H10" s="3"/>
    </row>
    <row r="11" spans="2:15" s="2" customFormat="1" ht="17.100000000000001" customHeight="1">
      <c r="B11" s="24"/>
      <c r="C11" s="21"/>
      <c r="D11" s="22"/>
      <c r="E11" s="23"/>
      <c r="F11" s="4"/>
      <c r="G11" s="3"/>
      <c r="H11" s="3"/>
    </row>
    <row r="12" spans="2:15" s="2" customFormat="1" ht="17.100000000000001" customHeight="1">
      <c r="B12" s="24"/>
      <c r="C12" s="21"/>
      <c r="D12" s="25"/>
      <c r="E12" s="26"/>
      <c r="F12" s="4"/>
      <c r="G12" s="3"/>
      <c r="H12" s="3"/>
    </row>
    <row r="13" spans="2:15" s="2" customFormat="1" ht="17.100000000000001" customHeight="1">
      <c r="B13" s="20"/>
      <c r="C13" s="21"/>
      <c r="D13" s="22"/>
      <c r="E13" s="23"/>
      <c r="F13" s="4"/>
      <c r="G13" s="3"/>
      <c r="H13" s="3"/>
    </row>
    <row r="14" spans="2:15" s="2" customFormat="1" ht="17.100000000000001" customHeight="1">
      <c r="B14" s="24"/>
      <c r="C14" s="21"/>
      <c r="D14" s="22"/>
      <c r="E14" s="23"/>
      <c r="F14" s="24"/>
      <c r="G14" s="3"/>
      <c r="H14" s="3"/>
    </row>
    <row r="15" spans="2:15" s="2" customFormat="1" ht="17.100000000000001" customHeight="1">
      <c r="B15" s="24"/>
      <c r="C15" s="21"/>
      <c r="D15" s="22"/>
      <c r="E15" s="23"/>
      <c r="F15" s="21"/>
      <c r="G15" s="3"/>
      <c r="H15" s="3"/>
    </row>
    <row r="16" spans="2:15" s="2" customFormat="1" ht="17.100000000000001" customHeight="1">
      <c r="B16" s="24"/>
      <c r="C16" s="21"/>
      <c r="D16" s="22"/>
      <c r="E16" s="23"/>
      <c r="F16" s="21"/>
      <c r="G16" s="3"/>
      <c r="H16" s="3"/>
    </row>
    <row r="17" spans="2:8" s="2" customFormat="1" ht="17.100000000000001" customHeight="1">
      <c r="B17" s="24"/>
      <c r="C17" s="21"/>
      <c r="D17" s="22"/>
      <c r="E17" s="23"/>
      <c r="F17" s="21"/>
      <c r="G17" s="3"/>
      <c r="H17" s="3"/>
    </row>
    <row r="18" spans="2:8" s="2" customFormat="1" ht="17.100000000000001" customHeight="1">
      <c r="B18" s="24"/>
      <c r="C18" s="21"/>
      <c r="D18" s="22"/>
      <c r="E18" s="23"/>
      <c r="F18" s="21"/>
      <c r="G18" s="3"/>
      <c r="H18" s="3"/>
    </row>
    <row r="19" spans="2:8" s="2" customFormat="1" ht="17.100000000000001" customHeight="1">
      <c r="B19" s="24"/>
      <c r="C19" s="21"/>
      <c r="D19" s="22"/>
      <c r="E19" s="23"/>
      <c r="F19" s="21"/>
      <c r="G19" s="3"/>
      <c r="H19" s="3"/>
    </row>
    <row r="20" spans="2:8" s="2" customFormat="1" ht="17.100000000000001" customHeight="1">
      <c r="B20" s="24"/>
      <c r="C20" s="21"/>
      <c r="D20" s="22"/>
      <c r="E20" s="23"/>
      <c r="F20" s="21"/>
      <c r="G20" s="3"/>
      <c r="H20" s="3"/>
    </row>
    <row r="21" spans="2:8" s="2" customFormat="1" ht="17.100000000000001" customHeight="1">
      <c r="B21" s="24"/>
      <c r="C21" s="21"/>
      <c r="D21" s="22"/>
      <c r="E21" s="23"/>
      <c r="F21" s="21"/>
      <c r="G21" s="3"/>
      <c r="H21" s="3"/>
    </row>
    <row r="22" spans="2:8" s="2" customFormat="1" ht="17.100000000000001" customHeight="1">
      <c r="B22" s="24"/>
      <c r="C22" s="21"/>
      <c r="D22" s="22"/>
      <c r="E22" s="23"/>
      <c r="F22" s="21"/>
      <c r="G22" s="3"/>
      <c r="H22" s="3"/>
    </row>
    <row r="23" spans="2:8" s="2" customFormat="1" ht="17.100000000000001" customHeight="1">
      <c r="B23" s="24"/>
      <c r="C23" s="21"/>
      <c r="D23" s="22"/>
      <c r="E23" s="23"/>
      <c r="F23" s="21"/>
      <c r="G23" s="3"/>
      <c r="H23" s="3"/>
    </row>
    <row r="24" spans="2:8" s="2" customFormat="1" ht="17.100000000000001" customHeight="1">
      <c r="B24" s="24"/>
      <c r="C24" s="21"/>
      <c r="D24" s="22"/>
      <c r="E24" s="23"/>
      <c r="F24" s="21"/>
      <c r="G24" s="3"/>
      <c r="H24" s="3"/>
    </row>
    <row r="25" spans="2:8" s="2" customFormat="1" ht="17.100000000000001" customHeight="1">
      <c r="B25" s="24"/>
      <c r="C25" s="21"/>
      <c r="D25" s="22"/>
      <c r="E25" s="23"/>
      <c r="F25" s="21"/>
      <c r="G25" s="3"/>
      <c r="H25" s="3"/>
    </row>
    <row r="26" spans="2:8" s="2" customFormat="1" ht="17.100000000000001" customHeight="1">
      <c r="B26" s="24"/>
      <c r="C26" s="21"/>
      <c r="D26" s="22"/>
      <c r="E26" s="23"/>
      <c r="F26" s="21"/>
      <c r="G26" s="3"/>
      <c r="H26" s="3"/>
    </row>
    <row r="27" spans="2:8" s="2" customFormat="1" ht="17.100000000000001" customHeight="1">
      <c r="B27" s="24"/>
      <c r="C27" s="21"/>
      <c r="D27" s="22"/>
      <c r="E27" s="23"/>
      <c r="F27" s="21"/>
      <c r="G27" s="3"/>
      <c r="H27" s="3"/>
    </row>
    <row r="28" spans="2:8" s="2" customFormat="1" ht="17.100000000000001" customHeight="1">
      <c r="B28" s="24"/>
      <c r="C28" s="21"/>
      <c r="D28" s="22"/>
      <c r="E28" s="23"/>
      <c r="F28" s="21"/>
      <c r="G28" s="3"/>
      <c r="H28" s="3"/>
    </row>
    <row r="29" spans="2:8" s="2" customFormat="1" ht="17.100000000000001" customHeight="1">
      <c r="B29" s="24"/>
      <c r="C29" s="21"/>
      <c r="D29" s="22"/>
      <c r="E29" s="23"/>
      <c r="F29" s="21"/>
      <c r="G29" s="3"/>
      <c r="H29" s="3"/>
    </row>
    <row r="30" spans="2:8" s="2" customFormat="1" ht="17.100000000000001" customHeight="1">
      <c r="B30" s="24"/>
      <c r="C30" s="21"/>
      <c r="D30" s="22"/>
      <c r="E30" s="23"/>
      <c r="F30" s="21"/>
      <c r="G30" s="3"/>
      <c r="H30" s="3"/>
    </row>
    <row r="31" spans="2:8" s="2" customFormat="1" ht="17.100000000000001" customHeight="1">
      <c r="B31" s="24"/>
      <c r="C31" s="21"/>
      <c r="D31" s="22"/>
      <c r="E31" s="23"/>
      <c r="F31" s="21"/>
      <c r="G31" s="3"/>
      <c r="H31" s="3"/>
    </row>
    <row r="32" spans="2:8" s="2" customFormat="1" ht="17.100000000000001" customHeight="1">
      <c r="B32" s="24"/>
      <c r="C32" s="21"/>
      <c r="D32" s="22"/>
      <c r="E32" s="23"/>
      <c r="F32" s="21"/>
      <c r="G32" s="3"/>
      <c r="H32" s="3"/>
    </row>
    <row r="33" spans="2:8" s="2" customFormat="1" ht="17.100000000000001" customHeight="1">
      <c r="B33" s="24"/>
      <c r="C33" s="21"/>
      <c r="D33" s="22"/>
      <c r="E33" s="23"/>
      <c r="F33" s="21"/>
      <c r="G33" s="3"/>
      <c r="H33" s="3"/>
    </row>
    <row r="34" spans="2:8" s="2" customFormat="1" ht="17.100000000000001" customHeight="1">
      <c r="B34" s="24"/>
      <c r="C34" s="21"/>
      <c r="D34" s="22"/>
      <c r="E34" s="23"/>
      <c r="F34" s="21"/>
      <c r="G34" s="3"/>
      <c r="H34" s="3"/>
    </row>
    <row r="35" spans="2:8" s="2" customFormat="1" ht="17.100000000000001" customHeight="1">
      <c r="B35" s="24"/>
      <c r="C35" s="21"/>
      <c r="D35" s="22"/>
      <c r="E35" s="23"/>
      <c r="F35" s="21"/>
      <c r="G35" s="3"/>
      <c r="H35" s="3"/>
    </row>
    <row r="36" spans="2:8" s="2" customFormat="1" ht="17.100000000000001" customHeight="1">
      <c r="B36" s="24"/>
      <c r="C36" s="21"/>
      <c r="D36" s="22"/>
      <c r="E36" s="23"/>
      <c r="F36" s="21"/>
      <c r="G36" s="3"/>
      <c r="H36" s="3"/>
    </row>
    <row r="37" spans="2:8" s="2" customFormat="1" ht="17.100000000000001" customHeight="1">
      <c r="B37" s="24"/>
      <c r="C37" s="21"/>
      <c r="D37" s="22"/>
      <c r="E37" s="23"/>
      <c r="F37" s="21"/>
      <c r="G37" s="3"/>
      <c r="H37" s="3"/>
    </row>
    <row r="38" spans="2:8" s="2" customFormat="1" ht="17.100000000000001" customHeight="1">
      <c r="B38" s="24"/>
      <c r="C38" s="21"/>
      <c r="D38" s="22"/>
      <c r="E38" s="23"/>
      <c r="F38" s="21"/>
      <c r="G38" s="3"/>
      <c r="H38" s="3"/>
    </row>
    <row r="39" spans="2:8" s="2" customFormat="1" ht="17.100000000000001" customHeight="1">
      <c r="B39" s="24"/>
      <c r="C39" s="21"/>
      <c r="D39" s="22"/>
      <c r="E39" s="23"/>
      <c r="F39" s="21"/>
      <c r="G39" s="3"/>
      <c r="H39" s="3"/>
    </row>
    <row r="40" spans="2:8" s="2" customFormat="1" ht="17.100000000000001" customHeight="1">
      <c r="B40" s="24"/>
      <c r="C40" s="21"/>
      <c r="D40" s="22"/>
      <c r="E40" s="23"/>
      <c r="F40" s="21"/>
      <c r="G40" s="3"/>
      <c r="H40" s="3"/>
    </row>
    <row r="41" spans="2:8" s="2" customFormat="1" ht="17.100000000000001" customHeight="1">
      <c r="B41" s="24"/>
      <c r="C41" s="21"/>
      <c r="D41" s="22"/>
      <c r="E41" s="23"/>
      <c r="F41" s="21"/>
      <c r="G41" s="3"/>
      <c r="H41" s="3"/>
    </row>
    <row r="42" spans="2:8" s="2" customFormat="1" ht="17.100000000000001" customHeight="1">
      <c r="B42" s="24"/>
      <c r="C42" s="21"/>
      <c r="D42" s="22"/>
      <c r="E42" s="23"/>
      <c r="F42" s="21"/>
      <c r="G42" s="3"/>
      <c r="H42" s="3"/>
    </row>
    <row r="43" spans="2:8" s="2" customFormat="1" ht="17.100000000000001" customHeight="1">
      <c r="B43" s="24"/>
      <c r="C43" s="21"/>
      <c r="D43" s="22"/>
      <c r="E43" s="23"/>
      <c r="F43" s="21"/>
      <c r="G43" s="3"/>
      <c r="H43" s="3"/>
    </row>
    <row r="44" spans="2:8" s="2" customFormat="1" ht="17.100000000000001" customHeight="1">
      <c r="B44" s="24"/>
      <c r="C44" s="21"/>
      <c r="D44" s="22"/>
      <c r="E44" s="23"/>
      <c r="F44" s="21"/>
      <c r="G44" s="3"/>
      <c r="H44" s="3"/>
    </row>
    <row r="45" spans="2:8" s="2" customFormat="1" ht="17.100000000000001" customHeight="1">
      <c r="B45" s="20"/>
      <c r="C45" s="21"/>
      <c r="D45" s="22"/>
      <c r="E45" s="23"/>
      <c r="F45" s="24"/>
      <c r="G45" s="3"/>
      <c r="H45" s="3"/>
    </row>
    <row r="46" spans="2:8" s="2" customFormat="1" ht="17.100000000000001" customHeight="1">
      <c r="B46" s="20"/>
      <c r="C46" s="21"/>
      <c r="D46" s="22"/>
      <c r="E46" s="23"/>
      <c r="F46" s="24"/>
      <c r="G46" s="3"/>
      <c r="H46" s="3"/>
    </row>
    <row r="47" spans="2:8" s="2" customFormat="1" ht="17.100000000000001" customHeight="1">
      <c r="B47" s="20"/>
      <c r="C47" s="21"/>
      <c r="D47" s="22"/>
      <c r="E47" s="23"/>
      <c r="F47" s="24"/>
      <c r="G47" s="3"/>
      <c r="H47" s="3"/>
    </row>
    <row r="48" spans="2:8" s="2" customFormat="1" ht="17.100000000000001" customHeight="1">
      <c r="B48" s="20"/>
      <c r="C48" s="21"/>
      <c r="D48" s="22"/>
      <c r="E48" s="23"/>
      <c r="F48" s="24"/>
      <c r="G48" s="3"/>
      <c r="H48" s="3"/>
    </row>
    <row r="49" spans="2:8" s="2" customFormat="1" ht="17.100000000000001" customHeight="1">
      <c r="B49" s="20"/>
      <c r="C49" s="21"/>
      <c r="D49" s="22"/>
      <c r="E49" s="23"/>
      <c r="F49" s="24"/>
      <c r="G49" s="3"/>
      <c r="H49" s="3"/>
    </row>
    <row r="50" spans="2:8" s="2" customFormat="1" ht="17.100000000000001" customHeight="1">
      <c r="B50" s="20"/>
      <c r="C50" s="21"/>
      <c r="D50" s="22"/>
      <c r="E50" s="23"/>
      <c r="F50" s="24"/>
      <c r="G50" s="3"/>
      <c r="H50" s="3"/>
    </row>
    <row r="51" spans="2:8" s="2" customFormat="1" ht="17.100000000000001" customHeight="1">
      <c r="B51" s="20"/>
      <c r="C51" s="21"/>
      <c r="D51" s="22"/>
      <c r="E51" s="23"/>
      <c r="F51" s="24"/>
      <c r="G51" s="3"/>
      <c r="H51" s="3"/>
    </row>
    <row r="52" spans="2:8" s="2" customFormat="1" ht="17.100000000000001" customHeight="1">
      <c r="B52" s="20"/>
      <c r="C52" s="21"/>
      <c r="D52" s="22"/>
      <c r="E52" s="23"/>
      <c r="F52" s="24"/>
      <c r="G52" s="3"/>
      <c r="H52" s="3"/>
    </row>
    <row r="53" spans="2:8" s="2" customFormat="1" ht="17.100000000000001" customHeight="1">
      <c r="B53" s="20"/>
      <c r="C53" s="21"/>
      <c r="D53" s="22"/>
      <c r="E53" s="23"/>
      <c r="F53" s="24"/>
      <c r="G53" s="3"/>
      <c r="H53" s="3"/>
    </row>
    <row r="54" spans="2:8" s="2" customFormat="1" ht="17.100000000000001" customHeight="1">
      <c r="B54" s="20"/>
      <c r="C54" s="21"/>
      <c r="D54" s="22"/>
      <c r="E54" s="23"/>
      <c r="F54" s="24"/>
      <c r="G54" s="3"/>
      <c r="H54" s="3"/>
    </row>
    <row r="55" spans="2:8" s="2" customFormat="1" ht="17.100000000000001" customHeight="1">
      <c r="B55" s="20"/>
      <c r="C55" s="21"/>
      <c r="D55" s="22"/>
      <c r="E55" s="23"/>
      <c r="F55" s="24"/>
      <c r="G55" s="3"/>
      <c r="H55" s="3"/>
    </row>
    <row r="56" spans="2:8" s="2" customFormat="1" ht="17.100000000000001" customHeight="1">
      <c r="B56" s="20"/>
      <c r="C56" s="21"/>
      <c r="D56" s="22"/>
      <c r="E56" s="23"/>
      <c r="F56" s="24"/>
      <c r="G56" s="3"/>
      <c r="H56" s="3"/>
    </row>
    <row r="57" spans="2:8" s="2" customFormat="1" ht="17.100000000000001" customHeight="1">
      <c r="B57" s="20"/>
      <c r="C57" s="21"/>
      <c r="D57" s="22"/>
      <c r="E57" s="23"/>
      <c r="F57" s="24"/>
      <c r="G57" s="3"/>
      <c r="H57" s="3"/>
    </row>
    <row r="58" spans="2:8" s="2" customFormat="1" ht="17.100000000000001" customHeight="1">
      <c r="B58" s="20"/>
      <c r="C58" s="21"/>
      <c r="D58" s="22"/>
      <c r="E58" s="23"/>
      <c r="F58" s="24"/>
      <c r="G58" s="3"/>
      <c r="H58" s="3"/>
    </row>
    <row r="59" spans="2:8" s="2" customFormat="1" ht="17.100000000000001" customHeight="1">
      <c r="B59" s="20"/>
      <c r="C59" s="21"/>
      <c r="D59" s="22"/>
      <c r="E59" s="23"/>
      <c r="F59" s="24"/>
      <c r="G59" s="3"/>
      <c r="H59" s="3"/>
    </row>
    <row r="60" spans="2:8" s="2" customFormat="1" ht="17.100000000000001" customHeight="1">
      <c r="B60" s="20"/>
      <c r="C60" s="21"/>
      <c r="D60" s="22"/>
      <c r="E60" s="23"/>
      <c r="F60" s="24"/>
      <c r="G60" s="3"/>
      <c r="H60" s="3"/>
    </row>
    <row r="61" spans="2:8" s="2" customFormat="1" ht="17.100000000000001" customHeight="1">
      <c r="B61" s="24"/>
      <c r="C61" s="21"/>
      <c r="D61" s="22"/>
      <c r="E61" s="23"/>
      <c r="F61" s="24"/>
      <c r="G61" s="3"/>
      <c r="H61" s="3"/>
    </row>
    <row r="62" spans="2:8" s="2" customFormat="1" ht="17.100000000000001" customHeight="1">
      <c r="B62" s="24"/>
      <c r="C62" s="21"/>
      <c r="D62" s="22"/>
      <c r="E62" s="23"/>
      <c r="F62" s="24"/>
      <c r="G62" s="3"/>
      <c r="H62" s="3"/>
    </row>
    <row r="63" spans="2:8" s="2" customFormat="1" ht="17.100000000000001" customHeight="1">
      <c r="B63" s="24"/>
      <c r="C63" s="21"/>
      <c r="D63" s="22"/>
      <c r="E63" s="23"/>
      <c r="F63" s="21"/>
      <c r="G63" s="3"/>
      <c r="H63" s="3"/>
    </row>
    <row r="64" spans="2:8" s="2" customFormat="1" ht="17.100000000000001" customHeight="1">
      <c r="B64" s="24"/>
      <c r="C64" s="21"/>
      <c r="D64" s="22"/>
      <c r="E64" s="23"/>
      <c r="F64" s="21"/>
      <c r="G64" s="3"/>
      <c r="H64" s="3"/>
    </row>
    <row r="65" spans="2:9" s="2" customFormat="1" ht="17.100000000000001" customHeight="1">
      <c r="B65" s="24"/>
      <c r="C65" s="21"/>
      <c r="D65" s="22"/>
      <c r="E65" s="23"/>
      <c r="F65" s="21"/>
      <c r="G65" s="3"/>
      <c r="H65" s="3"/>
    </row>
    <row r="66" spans="2:9" s="2" customFormat="1" ht="17.100000000000001" customHeight="1">
      <c r="B66" s="24"/>
      <c r="C66" s="21"/>
      <c r="D66" s="22"/>
      <c r="E66" s="23"/>
      <c r="F66" s="21"/>
      <c r="G66" s="3"/>
      <c r="H66" s="3"/>
      <c r="I66" s="1"/>
    </row>
    <row r="67" spans="2:9" s="2" customFormat="1" ht="17.100000000000001" customHeight="1">
      <c r="B67" s="24"/>
      <c r="C67" s="21"/>
      <c r="D67" s="22"/>
      <c r="E67" s="23"/>
      <c r="F67" s="21"/>
      <c r="G67" s="3"/>
      <c r="H67" s="3"/>
    </row>
    <row r="68" spans="2:9" s="2" customFormat="1" ht="17.100000000000001" customHeight="1">
      <c r="B68" s="24"/>
      <c r="C68" s="21"/>
      <c r="D68" s="22"/>
      <c r="E68" s="23"/>
      <c r="F68" s="21"/>
      <c r="G68" s="3"/>
      <c r="H68" s="3"/>
    </row>
    <row r="69" spans="2:9" s="2" customFormat="1" ht="17.100000000000001" customHeight="1">
      <c r="B69" s="24"/>
      <c r="C69" s="21"/>
      <c r="D69" s="22"/>
      <c r="E69" s="23"/>
      <c r="F69" s="21"/>
      <c r="G69" s="3"/>
      <c r="H69" s="3"/>
    </row>
    <row r="70" spans="2:9" s="2" customFormat="1" ht="17.100000000000001" customHeight="1">
      <c r="B70" s="20"/>
      <c r="C70" s="21"/>
      <c r="D70" s="22"/>
      <c r="E70" s="23"/>
      <c r="F70" s="21"/>
      <c r="G70" s="3"/>
      <c r="H70" s="3"/>
    </row>
    <row r="71" spans="2:9" s="2" customFormat="1" ht="17.100000000000001" customHeight="1">
      <c r="B71" s="24"/>
      <c r="C71" s="21"/>
      <c r="D71" s="27"/>
      <c r="E71" s="28"/>
      <c r="F71" s="21"/>
      <c r="G71" s="3"/>
      <c r="H71" s="3"/>
    </row>
    <row r="72" spans="2:9" s="2" customFormat="1" ht="17.100000000000001" customHeight="1">
      <c r="B72" s="24"/>
      <c r="C72" s="21"/>
      <c r="D72" s="22"/>
      <c r="E72" s="23"/>
      <c r="F72" s="21"/>
      <c r="G72" s="3"/>
      <c r="H72" s="3"/>
    </row>
    <row r="73" spans="2:9" s="2" customFormat="1" ht="17.100000000000001" customHeight="1">
      <c r="B73" s="24"/>
      <c r="C73" s="21"/>
      <c r="D73" s="22"/>
      <c r="E73" s="23"/>
      <c r="F73" s="21"/>
      <c r="G73" s="3"/>
      <c r="H73" s="3"/>
    </row>
    <row r="74" spans="2:9" s="2" customFormat="1" ht="17.100000000000001" customHeight="1">
      <c r="B74" s="24"/>
      <c r="C74" s="21"/>
      <c r="D74" s="25"/>
      <c r="E74" s="26"/>
      <c r="F74" s="21"/>
      <c r="G74" s="3"/>
      <c r="H74" s="3"/>
    </row>
    <row r="75" spans="2:9" s="2" customFormat="1" ht="17.100000000000001" customHeight="1">
      <c r="B75" s="24"/>
      <c r="C75" s="21"/>
      <c r="D75" s="25"/>
      <c r="E75" s="26"/>
      <c r="F75" s="21"/>
      <c r="G75" s="3"/>
      <c r="H75" s="3"/>
    </row>
    <row r="76" spans="2:9" s="2" customFormat="1" ht="17.100000000000001" customHeight="1">
      <c r="B76" s="24"/>
      <c r="C76" s="21"/>
      <c r="D76" s="22"/>
      <c r="E76" s="23"/>
      <c r="F76" s="29">
        <f>H76-G76</f>
        <v>0</v>
      </c>
      <c r="G76" s="30">
        <f>SUM(G7:G75)</f>
        <v>0</v>
      </c>
      <c r="H76" s="30">
        <f>SUM(H7:H75)</f>
        <v>0</v>
      </c>
    </row>
    <row r="77" spans="2:9">
      <c r="D77" s="5"/>
      <c r="I77" s="7"/>
    </row>
    <row r="78" spans="2:9">
      <c r="D78" s="5"/>
      <c r="I78" s="7"/>
    </row>
    <row r="79" spans="2:9">
      <c r="D79" s="5"/>
      <c r="I79" s="7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21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FBD9-58F9-4A6B-A27D-933A7B34951F}">
  <sheetPr>
    <pageSetUpPr fitToPage="1"/>
  </sheetPr>
  <dimension ref="A1:I19"/>
  <sheetViews>
    <sheetView workbookViewId="0">
      <selection activeCell="M39" sqref="M39"/>
    </sheetView>
  </sheetViews>
  <sheetFormatPr defaultRowHeight="12.75"/>
  <cols>
    <col min="1" max="1" width="19" customWidth="1"/>
    <col min="2" max="2" width="12" customWidth="1"/>
    <col min="3" max="8" width="13.85546875" customWidth="1"/>
  </cols>
  <sheetData>
    <row r="1" spans="1:9">
      <c r="A1" s="172" t="s">
        <v>62</v>
      </c>
      <c r="B1" s="172"/>
      <c r="C1" s="172"/>
      <c r="D1" s="172"/>
      <c r="E1" s="172"/>
      <c r="F1" s="172"/>
      <c r="G1" s="172"/>
      <c r="H1" s="172"/>
    </row>
    <row r="2" spans="1:9">
      <c r="A2" s="128"/>
    </row>
    <row r="3" spans="1:9">
      <c r="A3" s="172" t="s">
        <v>71</v>
      </c>
      <c r="B3" s="172"/>
      <c r="C3" s="172"/>
      <c r="D3" s="172"/>
      <c r="E3" s="172"/>
      <c r="F3" s="172"/>
      <c r="G3" s="172"/>
      <c r="H3" s="172"/>
    </row>
    <row r="4" spans="1:9">
      <c r="A4" s="128"/>
    </row>
    <row r="5" spans="1:9">
      <c r="A5" s="172" t="s">
        <v>72</v>
      </c>
      <c r="B5" s="172"/>
      <c r="C5" s="172"/>
      <c r="D5" s="172"/>
      <c r="E5" s="172"/>
      <c r="F5" s="172"/>
      <c r="G5" s="172"/>
      <c r="H5" s="172"/>
    </row>
    <row r="6" spans="1:9">
      <c r="A6" s="128"/>
    </row>
    <row r="7" spans="1:9">
      <c r="A7" s="172" t="s">
        <v>73</v>
      </c>
      <c r="B7" s="172"/>
      <c r="C7" s="172"/>
      <c r="D7" s="172"/>
      <c r="E7" s="172"/>
      <c r="F7" s="172"/>
      <c r="G7" s="172"/>
      <c r="H7" s="172"/>
    </row>
    <row r="9" spans="1:9">
      <c r="B9" s="134" t="s">
        <v>79</v>
      </c>
      <c r="C9" s="134" t="s">
        <v>75</v>
      </c>
      <c r="D9" s="134" t="s">
        <v>76</v>
      </c>
      <c r="E9" s="134" t="s">
        <v>77</v>
      </c>
      <c r="F9" s="134" t="s">
        <v>78</v>
      </c>
      <c r="G9" s="134" t="s">
        <v>68</v>
      </c>
      <c r="H9" s="134" t="s">
        <v>65</v>
      </c>
    </row>
    <row r="10" spans="1:9">
      <c r="A10" t="s">
        <v>74</v>
      </c>
      <c r="H10" s="133">
        <v>4610</v>
      </c>
    </row>
    <row r="11" spans="1:9">
      <c r="A11" s="129">
        <v>44742</v>
      </c>
      <c r="B11" s="129">
        <v>44763</v>
      </c>
      <c r="C11">
        <v>4.3999999999999997E-2</v>
      </c>
      <c r="D11" s="132">
        <f>H10*C11</f>
        <v>202.83999999999997</v>
      </c>
      <c r="E11" s="132">
        <v>3.48</v>
      </c>
      <c r="F11" s="133">
        <f>D11/E11</f>
        <v>58.287356321839077</v>
      </c>
      <c r="H11" s="133">
        <f>H10+F11</f>
        <v>4668.2873563218391</v>
      </c>
    </row>
    <row r="12" spans="1:9">
      <c r="A12" s="129">
        <v>44831</v>
      </c>
      <c r="B12" s="129"/>
      <c r="D12" s="132"/>
      <c r="E12" s="132"/>
      <c r="F12" s="133"/>
      <c r="G12">
        <v>290</v>
      </c>
      <c r="H12" s="133">
        <f>H11+G12</f>
        <v>4958.2873563218391</v>
      </c>
    </row>
    <row r="13" spans="1:9">
      <c r="A13" s="129">
        <v>44834</v>
      </c>
      <c r="B13" s="129">
        <v>44855</v>
      </c>
      <c r="C13">
        <v>4.2999999999999997E-2</v>
      </c>
      <c r="D13" s="132">
        <f>H12*C13</f>
        <v>213.20635632183905</v>
      </c>
      <c r="E13" s="132">
        <v>3.11</v>
      </c>
      <c r="F13" s="133">
        <f t="shared" ref="F13:F16" si="0">D13/E13</f>
        <v>68.555098495768192</v>
      </c>
      <c r="H13" s="133">
        <f>H12+F13</f>
        <v>5026.8424548176072</v>
      </c>
    </row>
    <row r="14" spans="1:9">
      <c r="A14" s="129">
        <v>44926</v>
      </c>
      <c r="B14" s="129">
        <v>44946</v>
      </c>
      <c r="C14">
        <v>4.2999999999999997E-2</v>
      </c>
      <c r="D14" s="132">
        <f>H13*C14</f>
        <v>216.1542255571571</v>
      </c>
      <c r="E14" s="132">
        <v>3.3</v>
      </c>
      <c r="F14" s="133">
        <f t="shared" si="0"/>
        <v>65.501280471865797</v>
      </c>
      <c r="H14" s="133">
        <f>H13+F14</f>
        <v>5092.3437352894725</v>
      </c>
    </row>
    <row r="15" spans="1:9">
      <c r="A15" s="129">
        <v>45016</v>
      </c>
      <c r="B15" s="129">
        <v>45037</v>
      </c>
      <c r="C15">
        <v>4.2999999999999997E-2</v>
      </c>
      <c r="D15" s="132">
        <f t="shared" ref="D15:D16" si="1">H14*C15</f>
        <v>218.9707806174473</v>
      </c>
      <c r="E15" s="132">
        <v>2.96</v>
      </c>
      <c r="F15" s="133">
        <f t="shared" si="0"/>
        <v>73.976615073461929</v>
      </c>
      <c r="H15" s="133">
        <f>H14+F15</f>
        <v>5166.3203503629347</v>
      </c>
      <c r="I15" s="133"/>
    </row>
    <row r="16" spans="1:9">
      <c r="A16" s="129">
        <v>45107</v>
      </c>
      <c r="C16">
        <v>4.2999999999999997E-2</v>
      </c>
      <c r="D16" s="132">
        <f t="shared" si="1"/>
        <v>222.15177506560619</v>
      </c>
      <c r="E16" s="132">
        <v>2.87</v>
      </c>
      <c r="F16" s="133">
        <f t="shared" si="0"/>
        <v>77.404799674427238</v>
      </c>
      <c r="H16" s="133">
        <f>H15+F16</f>
        <v>5243.7251500373623</v>
      </c>
    </row>
    <row r="17" spans="4:6">
      <c r="D17" s="132"/>
      <c r="F17" s="133"/>
    </row>
    <row r="18" spans="4:6" ht="13.5" thickBot="1">
      <c r="D18" s="135">
        <f>SUM(D13:D17)</f>
        <v>870.48313756204971</v>
      </c>
    </row>
    <row r="19" spans="4:6" ht="13.5" thickTop="1"/>
  </sheetData>
  <mergeCells count="4">
    <mergeCell ref="A3:H3"/>
    <mergeCell ref="A5:H5"/>
    <mergeCell ref="A1:H1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Job Summary</vt:lpstr>
      <vt:lpstr>Query Sheet</vt:lpstr>
      <vt:lpstr>Review Sheet</vt:lpstr>
      <vt:lpstr>Tax reconciliation</vt:lpstr>
      <vt:lpstr>Journals</vt:lpstr>
      <vt:lpstr>CQE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Hull</dc:creator>
  <cp:lastModifiedBy>Natasha Luke</cp:lastModifiedBy>
  <cp:lastPrinted>2024-01-29T00:05:32Z</cp:lastPrinted>
  <dcterms:created xsi:type="dcterms:W3CDTF">2007-07-10T00:47:50Z</dcterms:created>
  <dcterms:modified xsi:type="dcterms:W3CDTF">2024-01-31T01:13:17Z</dcterms:modified>
</cp:coreProperties>
</file>