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20" yWindow="60" windowWidth="15180" windowHeight="9348"/>
  </bookViews>
  <sheets>
    <sheet name="Sheet1" sheetId="1" r:id="rId1"/>
    <sheet name="Sheet2" sheetId="2" r:id="rId2"/>
    <sheet name="Sheet3" sheetId="3" r:id="rId3"/>
  </sheets>
  <definedNames>
    <definedName name="_xlnm.Print_Area" localSheetId="0">Sheet1!$A$1:$F$31</definedName>
    <definedName name="_xlnm.Print_Area" localSheetId="1">Sheet2!$A$1:$C$32</definedName>
  </definedNames>
  <calcPr calcId="125725"/>
</workbook>
</file>

<file path=xl/calcChain.xml><?xml version="1.0" encoding="utf-8"?>
<calcChain xmlns="http://schemas.openxmlformats.org/spreadsheetml/2006/main">
  <c r="D10" i="1"/>
  <c r="O10" s="1"/>
  <c r="S10" s="1"/>
  <c r="G10" s="1"/>
  <c r="D28"/>
  <c r="O28" s="1"/>
  <c r="S28" s="1"/>
  <c r="G28" s="1"/>
  <c r="O29"/>
  <c r="S29" s="1"/>
  <c r="D11"/>
  <c r="O11" s="1"/>
  <c r="S11" s="1"/>
  <c r="G11" s="1"/>
  <c r="D12"/>
  <c r="O12" s="1"/>
  <c r="S12" s="1"/>
  <c r="G12" s="1"/>
  <c r="D13"/>
  <c r="O13" s="1"/>
  <c r="S13" s="1"/>
  <c r="G13" s="1"/>
  <c r="D14"/>
  <c r="O14" s="1"/>
  <c r="S14" s="1"/>
  <c r="G14" s="1"/>
  <c r="D15"/>
  <c r="O15" s="1"/>
  <c r="S15" s="1"/>
  <c r="G15" s="1"/>
  <c r="D16"/>
  <c r="O16" s="1"/>
  <c r="S16" s="1"/>
  <c r="G16" s="1"/>
  <c r="D17"/>
  <c r="O17" s="1"/>
  <c r="S17" s="1"/>
  <c r="G17" s="1"/>
  <c r="D18"/>
  <c r="O18" s="1"/>
  <c r="S18" s="1"/>
  <c r="G18" s="1"/>
  <c r="D19"/>
  <c r="O19" s="1"/>
  <c r="S19" s="1"/>
  <c r="G19" s="1"/>
  <c r="D20"/>
  <c r="O20" s="1"/>
  <c r="S20" s="1"/>
  <c r="G20" s="1"/>
  <c r="D21"/>
  <c r="O21" s="1"/>
  <c r="S21" s="1"/>
  <c r="G21" s="1"/>
  <c r="D22"/>
  <c r="O22" s="1"/>
  <c r="S22" s="1"/>
  <c r="G22" s="1"/>
  <c r="D23"/>
  <c r="O23" s="1"/>
  <c r="S23" s="1"/>
  <c r="G23" s="1"/>
  <c r="D24"/>
  <c r="O24" s="1"/>
  <c r="S24" s="1"/>
  <c r="G24" s="1"/>
  <c r="D25"/>
  <c r="O25" s="1"/>
  <c r="S25" s="1"/>
  <c r="G25" s="1"/>
  <c r="D26"/>
  <c r="O26" s="1"/>
  <c r="S26" s="1"/>
  <c r="G26" s="1"/>
  <c r="D27"/>
  <c r="O27" s="1"/>
  <c r="S27" s="1"/>
  <c r="G27" s="1"/>
  <c r="F13"/>
  <c r="F14"/>
  <c r="F15"/>
  <c r="F16"/>
  <c r="F17"/>
  <c r="F18"/>
  <c r="F19"/>
  <c r="F20"/>
  <c r="F21"/>
  <c r="F22"/>
  <c r="F23"/>
  <c r="F24"/>
  <c r="F25"/>
  <c r="F26"/>
  <c r="F27"/>
  <c r="F28"/>
  <c r="E30"/>
  <c r="C26" i="2"/>
  <c r="F12" i="1" l="1"/>
  <c r="D30"/>
  <c r="F11"/>
  <c r="F10"/>
  <c r="F30" l="1"/>
  <c r="F32" s="1"/>
  <c r="G30" l="1"/>
  <c r="C6" i="2"/>
  <c r="B7" s="1"/>
  <c r="B6"/>
  <c r="C7" s="1"/>
  <c r="B11" l="1"/>
  <c r="G26" s="1"/>
  <c r="C11"/>
</calcChain>
</file>

<file path=xl/comments1.xml><?xml version="1.0" encoding="utf-8"?>
<comments xmlns="http://schemas.openxmlformats.org/spreadsheetml/2006/main">
  <authors>
    <author>Robert Lopez</author>
    <author>Robert</author>
  </authors>
  <commentList>
    <comment ref="G8" authorId="0">
      <text>
        <r>
          <rPr>
            <b/>
            <sz val="12"/>
            <color indexed="81"/>
            <rFont val="Tahoma"/>
            <family val="2"/>
          </rPr>
          <t>Ignore this column if it reads false</t>
        </r>
        <r>
          <rPr>
            <b/>
            <sz val="8"/>
            <color indexed="81"/>
            <rFont val="Tahoma"/>
            <family val="2"/>
          </rPr>
          <t xml:space="preserve">
</t>
        </r>
        <r>
          <rPr>
            <sz val="8"/>
            <color indexed="81"/>
            <rFont val="Tahoma"/>
            <family val="2"/>
          </rPr>
          <t xml:space="preserve">
</t>
        </r>
      </text>
    </comment>
    <comment ref="B10" authorId="1">
      <text>
        <r>
          <rPr>
            <b/>
            <sz val="8"/>
            <color indexed="81"/>
            <rFont val="Tahoma"/>
            <family val="2"/>
          </rPr>
          <t xml:space="preserve">Does this match the CHESS statement?
</t>
        </r>
        <r>
          <rPr>
            <sz val="8"/>
            <color indexed="81"/>
            <rFont val="Tahoma"/>
            <family val="2"/>
          </rPr>
          <t xml:space="preserve">
</t>
        </r>
      </text>
    </comment>
    <comment ref="C10" authorId="1">
      <text>
        <r>
          <rPr>
            <b/>
            <sz val="8"/>
            <color indexed="81"/>
            <rFont val="Tahoma"/>
            <family val="2"/>
          </rPr>
          <t>1) Does the MV price make sense?</t>
        </r>
        <r>
          <rPr>
            <sz val="8"/>
            <color indexed="81"/>
            <rFont val="Tahoma"/>
            <family val="2"/>
          </rPr>
          <t xml:space="preserve">
</t>
        </r>
        <r>
          <rPr>
            <b/>
            <sz val="8"/>
            <color indexed="81"/>
            <rFont val="Tahoma"/>
            <family val="2"/>
          </rPr>
          <t>2) Companies can have more than one class of share on issue, check you have the price for the correct stock</t>
        </r>
      </text>
    </comment>
    <comment ref="E10" authorId="0">
      <text>
        <r>
          <rPr>
            <b/>
            <sz val="8"/>
            <color indexed="81"/>
            <rFont val="Tahoma"/>
            <family val="2"/>
          </rPr>
          <t>If more of a stock has been purchased during a a year then you will need to add the $ cost of the new purchase to last years closing MV. This should be easy if you have posted all new purchases and div re-investments to ledger, all you need is to look at the lastest trail balance for last years figure that needs to go in.</t>
        </r>
      </text>
    </comment>
  </commentList>
</comments>
</file>

<file path=xl/sharedStrings.xml><?xml version="1.0" encoding="utf-8"?>
<sst xmlns="http://schemas.openxmlformats.org/spreadsheetml/2006/main" count="37" uniqueCount="27">
  <si>
    <t>SMSF Market Valuation of Shares calculation Sheet</t>
  </si>
  <si>
    <t>Client</t>
  </si>
  <si>
    <t>Stock</t>
  </si>
  <si>
    <t>Market Value</t>
  </si>
  <si>
    <t>Total</t>
  </si>
  <si>
    <t xml:space="preserve"> </t>
  </si>
  <si>
    <t>Current Year</t>
  </si>
  <si>
    <t>Previous Year</t>
  </si>
  <si>
    <t>Change in</t>
  </si>
  <si>
    <t>Account</t>
  </si>
  <si>
    <t>-</t>
  </si>
  <si>
    <t>Credit</t>
  </si>
  <si>
    <t>Debit</t>
  </si>
  <si>
    <t>Journal Entry</t>
  </si>
  <si>
    <t>Click here for your journal entry</t>
  </si>
  <si>
    <t>Changes in NMV - Investments</t>
  </si>
  <si>
    <t>Investment Assets</t>
  </si>
  <si>
    <t>Loss</t>
  </si>
  <si>
    <t>Profit</t>
  </si>
  <si>
    <t>Does the profit or loss on held shares etc make sense? Go beyond just excepting the number, does the result appear to match what should be happening? Ie., if you feel that a shares could not have gone up or down as much as it seems, check the past years share price movement. If it fails to explain the change you have an error.</t>
  </si>
  <si>
    <t>Market Value Price Per Share</t>
  </si>
  <si>
    <t>No on Hand 30-Jun</t>
  </si>
  <si>
    <t>Technical Limit Super Fund</t>
  </si>
  <si>
    <t>Geodynamics</t>
  </si>
  <si>
    <t>Aquarius</t>
  </si>
  <si>
    <t>Less Sales</t>
  </si>
  <si>
    <t>Year - 2016</t>
  </si>
</sst>
</file>

<file path=xl/styles.xml><?xml version="1.0" encoding="utf-8"?>
<styleSheet xmlns="http://schemas.openxmlformats.org/spreadsheetml/2006/main">
  <numFmts count="2">
    <numFmt numFmtId="44" formatCode="_-&quot;$&quot;* #,##0.00_-;\-&quot;$&quot;* #,##0.00_-;_-&quot;$&quot;* &quot;-&quot;??_-;_-@_-"/>
    <numFmt numFmtId="164" formatCode="_(&quot;$&quot;* #,##0.00_);_(&quot;$&quot;* \(#,##0.00\);_(&quot;$&quot;* &quot;-&quot;??_);_(@_)"/>
  </numFmts>
  <fonts count="12">
    <font>
      <sz val="10"/>
      <name val="Arial"/>
    </font>
    <font>
      <sz val="10"/>
      <name val="Arial"/>
      <family val="2"/>
    </font>
    <font>
      <b/>
      <sz val="12"/>
      <name val="Arial"/>
      <family val="2"/>
    </font>
    <font>
      <b/>
      <sz val="18"/>
      <color indexed="60"/>
      <name val="Arial"/>
      <family val="2"/>
    </font>
    <font>
      <b/>
      <sz val="10"/>
      <name val="Arial"/>
      <family val="2"/>
    </font>
    <font>
      <b/>
      <sz val="10"/>
      <color indexed="10"/>
      <name val="Arial"/>
      <family val="2"/>
    </font>
    <font>
      <sz val="8"/>
      <color indexed="81"/>
      <name val="Tahoma"/>
      <family val="2"/>
    </font>
    <font>
      <b/>
      <sz val="8"/>
      <color indexed="81"/>
      <name val="Tahoma"/>
      <family val="2"/>
    </font>
    <font>
      <b/>
      <sz val="10"/>
      <color indexed="13"/>
      <name val="Arial"/>
      <family val="2"/>
    </font>
    <font>
      <u/>
      <sz val="10"/>
      <color indexed="12"/>
      <name val="Arial"/>
      <family val="2"/>
    </font>
    <font>
      <sz val="8"/>
      <color indexed="10"/>
      <name val="Arial"/>
      <family val="2"/>
    </font>
    <font>
      <b/>
      <sz val="12"/>
      <color indexed="81"/>
      <name val="Tahoma"/>
      <family val="2"/>
    </font>
  </fonts>
  <fills count="6">
    <fill>
      <patternFill patternType="none"/>
    </fill>
    <fill>
      <patternFill patternType="gray125"/>
    </fill>
    <fill>
      <patternFill patternType="solid">
        <fgColor indexed="41"/>
        <bgColor indexed="64"/>
      </patternFill>
    </fill>
    <fill>
      <patternFill patternType="solid">
        <fgColor indexed="18"/>
        <bgColor indexed="64"/>
      </patternFill>
    </fill>
    <fill>
      <patternFill patternType="solid">
        <fgColor indexed="42"/>
        <bgColor indexed="64"/>
      </patternFill>
    </fill>
    <fill>
      <patternFill patternType="solid">
        <fgColor indexed="4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42">
    <xf numFmtId="0" fontId="0" fillId="0" borderId="0" xfId="0"/>
    <xf numFmtId="0" fontId="2" fillId="0" borderId="0" xfId="0" applyFont="1"/>
    <xf numFmtId="0" fontId="3" fillId="0" borderId="0" xfId="0" applyFont="1"/>
    <xf numFmtId="0" fontId="4" fillId="0" borderId="0" xfId="0" applyFont="1" applyAlignment="1">
      <alignment horizontal="right"/>
    </xf>
    <xf numFmtId="0" fontId="4" fillId="2" borderId="0" xfId="0" applyFont="1" applyFill="1"/>
    <xf numFmtId="0" fontId="4" fillId="2" borderId="0" xfId="0" applyFont="1" applyFill="1" applyAlignment="1">
      <alignment horizontal="right"/>
    </xf>
    <xf numFmtId="16" fontId="4" fillId="2" borderId="0" xfId="0" applyNumberFormat="1" applyFont="1" applyFill="1"/>
    <xf numFmtId="0" fontId="0" fillId="0" borderId="1" xfId="0" applyBorder="1"/>
    <xf numFmtId="164" fontId="0" fillId="0" borderId="1" xfId="1" applyFont="1" applyBorder="1"/>
    <xf numFmtId="0" fontId="5" fillId="0" borderId="0" xfId="0" applyFont="1"/>
    <xf numFmtId="37" fontId="2" fillId="0" borderId="0" xfId="0" applyNumberFormat="1" applyFont="1"/>
    <xf numFmtId="164" fontId="2" fillId="0" borderId="0" xfId="0" applyNumberFormat="1" applyFont="1"/>
    <xf numFmtId="16" fontId="4" fillId="2" borderId="0" xfId="0" applyNumberFormat="1" applyFont="1" applyFill="1" applyAlignment="1">
      <alignment horizontal="right"/>
    </xf>
    <xf numFmtId="164" fontId="4" fillId="0" borderId="0" xfId="1" applyFont="1"/>
    <xf numFmtId="0" fontId="4" fillId="0" borderId="0" xfId="0" applyFont="1"/>
    <xf numFmtId="0" fontId="0" fillId="0" borderId="0" xfId="0" applyAlignment="1">
      <alignment horizontal="center"/>
    </xf>
    <xf numFmtId="164" fontId="0" fillId="0" borderId="0" xfId="1" applyFont="1"/>
    <xf numFmtId="164" fontId="4" fillId="0" borderId="0" xfId="1" applyFont="1" applyAlignment="1">
      <alignment horizontal="center"/>
    </xf>
    <xf numFmtId="164" fontId="0" fillId="0" borderId="0" xfId="0" applyNumberFormat="1"/>
    <xf numFmtId="0" fontId="8" fillId="3" borderId="0" xfId="0" applyFont="1" applyFill="1" applyAlignment="1">
      <alignment horizontal="center"/>
    </xf>
    <xf numFmtId="0" fontId="9" fillId="0" borderId="0" xfId="2" applyAlignment="1" applyProtection="1"/>
    <xf numFmtId="164" fontId="2" fillId="0" borderId="0" xfId="1" applyFont="1"/>
    <xf numFmtId="164" fontId="4" fillId="0" borderId="0" xfId="0" applyNumberFormat="1" applyFont="1"/>
    <xf numFmtId="164" fontId="4" fillId="0" borderId="2" xfId="0" applyNumberFormat="1" applyFont="1" applyBorder="1"/>
    <xf numFmtId="0" fontId="4" fillId="2" borderId="0" xfId="0" applyFont="1" applyFill="1" applyAlignment="1">
      <alignment horizontal="center"/>
    </xf>
    <xf numFmtId="164" fontId="2" fillId="4" borderId="0" xfId="1" applyFont="1" applyFill="1"/>
    <xf numFmtId="2" fontId="0" fillId="0" borderId="0" xfId="3" applyNumberFormat="1" applyFont="1"/>
    <xf numFmtId="0" fontId="10" fillId="0" borderId="0" xfId="0" applyFont="1"/>
    <xf numFmtId="164" fontId="0" fillId="4" borderId="1" xfId="1" applyFont="1" applyFill="1" applyBorder="1"/>
    <xf numFmtId="37" fontId="0" fillId="4" borderId="1" xfId="1" applyNumberFormat="1" applyFont="1" applyFill="1" applyBorder="1"/>
    <xf numFmtId="0" fontId="2" fillId="5" borderId="0" xfId="0" applyFont="1" applyFill="1"/>
    <xf numFmtId="44" fontId="0" fillId="0" borderId="0" xfId="0" applyNumberFormat="1"/>
    <xf numFmtId="164" fontId="4" fillId="0" borderId="0" xfId="0" applyNumberFormat="1" applyFont="1" applyBorder="1"/>
    <xf numFmtId="0" fontId="4" fillId="5" borderId="0" xfId="0" applyFont="1" applyFill="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0" fillId="4" borderId="8" xfId="0" applyFill="1" applyBorder="1" applyAlignment="1">
      <alignment horizontal="center" wrapText="1"/>
    </xf>
    <xf numFmtId="0" fontId="4" fillId="2" borderId="0" xfId="0" applyFont="1" applyFill="1" applyAlignment="1">
      <alignment horizontal="center" wrapText="1"/>
    </xf>
    <xf numFmtId="0" fontId="0" fillId="0" borderId="0" xfId="0" applyAlignment="1">
      <alignment horizontal="right"/>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114300</xdr:colOff>
      <xdr:row>24</xdr:row>
      <xdr:rowOff>57150</xdr:rowOff>
    </xdr:from>
    <xdr:to>
      <xdr:col>8</xdr:col>
      <xdr:colOff>133350</xdr:colOff>
      <xdr:row>29</xdr:row>
      <xdr:rowOff>104775</xdr:rowOff>
    </xdr:to>
    <xdr:sp macro="" textlink="">
      <xdr:nvSpPr>
        <xdr:cNvPr id="1029" name="Line 5">
          <a:extLst>
            <a:ext uri="{FF2B5EF4-FFF2-40B4-BE49-F238E27FC236}">
              <a16:creationId xmlns:a16="http://schemas.microsoft.com/office/drawing/2014/main" xmlns="" id="{00000000-0008-0000-0000-000005040000}"/>
            </a:ext>
          </a:extLst>
        </xdr:cNvPr>
        <xdr:cNvSpPr>
          <a:spLocks noChangeShapeType="1"/>
        </xdr:cNvSpPr>
      </xdr:nvSpPr>
      <xdr:spPr bwMode="auto">
        <a:xfrm flipV="1">
          <a:off x="6438900" y="4048125"/>
          <a:ext cx="1933575" cy="89535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37"/>
  <sheetViews>
    <sheetView tabSelected="1" topLeftCell="A4" zoomScaleNormal="100" workbookViewId="0">
      <selection activeCell="E11" sqref="E11"/>
    </sheetView>
  </sheetViews>
  <sheetFormatPr defaultRowHeight="13.2"/>
  <cols>
    <col min="1" max="1" width="25.33203125" customWidth="1"/>
    <col min="2" max="2" width="10.88671875" customWidth="1"/>
    <col min="3" max="3" width="11.88671875" customWidth="1"/>
    <col min="4" max="4" width="15.5546875" customWidth="1"/>
    <col min="5" max="5" width="15.44140625" customWidth="1"/>
    <col min="6" max="6" width="15.88671875" customWidth="1"/>
    <col min="7" max="7" width="19.5546875" customWidth="1"/>
    <col min="9" max="9" width="11.5546875" customWidth="1"/>
  </cols>
  <sheetData>
    <row r="1" spans="1:19" ht="22.8">
      <c r="A1" s="2" t="s">
        <v>0</v>
      </c>
    </row>
    <row r="2" spans="1:19" ht="5.25" customHeight="1"/>
    <row r="3" spans="1:19" ht="15.6">
      <c r="A3" s="30" t="s">
        <v>26</v>
      </c>
      <c r="B3" s="3" t="s">
        <v>1</v>
      </c>
      <c r="C3" s="33" t="s">
        <v>22</v>
      </c>
      <c r="D3" s="33"/>
      <c r="E3" s="33"/>
    </row>
    <row r="4" spans="1:19" ht="7.5" customHeight="1">
      <c r="A4" s="9" t="s">
        <v>5</v>
      </c>
      <c r="C4" s="33"/>
      <c r="D4" s="33"/>
      <c r="E4" s="33"/>
    </row>
    <row r="6" spans="1:19">
      <c r="A6" s="4"/>
      <c r="B6" s="40" t="s">
        <v>21</v>
      </c>
      <c r="C6" s="40" t="s">
        <v>20</v>
      </c>
      <c r="D6" s="5" t="s">
        <v>3</v>
      </c>
      <c r="E6" s="5" t="s">
        <v>3</v>
      </c>
      <c r="F6" s="5" t="s">
        <v>8</v>
      </c>
    </row>
    <row r="7" spans="1:19">
      <c r="A7" s="4"/>
      <c r="B7" s="40"/>
      <c r="C7" s="40"/>
      <c r="D7" s="6">
        <v>37802</v>
      </c>
      <c r="E7" s="6">
        <v>37802</v>
      </c>
      <c r="F7" s="12" t="s">
        <v>3</v>
      </c>
    </row>
    <row r="8" spans="1:19">
      <c r="A8" s="4" t="s">
        <v>2</v>
      </c>
      <c r="B8" s="40"/>
      <c r="C8" s="40"/>
      <c r="D8" s="5" t="s">
        <v>6</v>
      </c>
      <c r="E8" s="5" t="s">
        <v>7</v>
      </c>
      <c r="F8" s="5" t="s">
        <v>5</v>
      </c>
    </row>
    <row r="9" spans="1:19" ht="9" customHeight="1" thickBot="1">
      <c r="B9" t="s">
        <v>5</v>
      </c>
    </row>
    <row r="10" spans="1:19" ht="14.1" customHeight="1">
      <c r="A10" s="7" t="s">
        <v>23</v>
      </c>
      <c r="B10" s="29">
        <v>631</v>
      </c>
      <c r="C10" s="28">
        <v>0.1366</v>
      </c>
      <c r="D10" s="8">
        <f t="shared" ref="D10:D28" si="0">+B10*C10</f>
        <v>86.194599999999994</v>
      </c>
      <c r="E10" s="28">
        <v>10.1</v>
      </c>
      <c r="F10" s="8">
        <f t="shared" ref="F10:F28" si="1">+D10-E10</f>
        <v>76.0946</v>
      </c>
      <c r="G10" s="27" t="str">
        <f t="shared" ref="G10:G28" si="2">+S10</f>
        <v>Large Increase - You Sure</v>
      </c>
      <c r="H10" s="34" t="s">
        <v>19</v>
      </c>
      <c r="I10" s="35"/>
      <c r="O10" s="26">
        <f>+D10/E10</f>
        <v>8.5341188118811875</v>
      </c>
      <c r="S10" t="str">
        <f>IF(O10&gt;1.2,"Large Increase - You Sure",IF(O10&lt;0.8,"Large Decrease - you sure",IF(O10&gt;0.8&lt;1.2,"MV Change Looks OK")))</f>
        <v>Large Increase - You Sure</v>
      </c>
    </row>
    <row r="11" spans="1:19" ht="14.1" customHeight="1">
      <c r="A11" s="7" t="s">
        <v>24</v>
      </c>
      <c r="B11" s="29"/>
      <c r="C11" s="28"/>
      <c r="D11" s="8">
        <f t="shared" si="0"/>
        <v>0</v>
      </c>
      <c r="E11" s="28"/>
      <c r="F11" s="8">
        <f t="shared" si="1"/>
        <v>0</v>
      </c>
      <c r="G11" s="27" t="e">
        <f t="shared" si="2"/>
        <v>#DIV/0!</v>
      </c>
      <c r="H11" s="36"/>
      <c r="I11" s="37"/>
      <c r="O11" s="26" t="e">
        <f t="shared" ref="O11:O29" si="3">+D11/E11</f>
        <v>#DIV/0!</v>
      </c>
      <c r="S11" t="e">
        <f t="shared" ref="S11:S28" si="4">IF(O11&gt;1.2,"Large Increase - You Sure",IF(O11&lt;0.8,"Large Decrease - you sure"))</f>
        <v>#DIV/0!</v>
      </c>
    </row>
    <row r="12" spans="1:19" ht="14.1" customHeight="1">
      <c r="A12" s="7"/>
      <c r="B12" s="29"/>
      <c r="C12" s="28"/>
      <c r="D12" s="8">
        <f t="shared" si="0"/>
        <v>0</v>
      </c>
      <c r="E12" s="28">
        <v>0</v>
      </c>
      <c r="F12" s="8">
        <f t="shared" si="1"/>
        <v>0</v>
      </c>
      <c r="G12" s="27" t="e">
        <f t="shared" si="2"/>
        <v>#DIV/0!</v>
      </c>
      <c r="H12" s="36"/>
      <c r="I12" s="37"/>
      <c r="O12" s="26" t="e">
        <f t="shared" si="3"/>
        <v>#DIV/0!</v>
      </c>
      <c r="S12" t="e">
        <f t="shared" si="4"/>
        <v>#DIV/0!</v>
      </c>
    </row>
    <row r="13" spans="1:19" ht="14.1" customHeight="1">
      <c r="A13" s="7"/>
      <c r="B13" s="29"/>
      <c r="C13" s="28"/>
      <c r="D13" s="8">
        <f t="shared" si="0"/>
        <v>0</v>
      </c>
      <c r="E13" s="28"/>
      <c r="F13" s="8">
        <f t="shared" si="1"/>
        <v>0</v>
      </c>
      <c r="G13" s="27" t="e">
        <f t="shared" si="2"/>
        <v>#DIV/0!</v>
      </c>
      <c r="H13" s="36"/>
      <c r="I13" s="37"/>
      <c r="O13" s="26" t="e">
        <f t="shared" si="3"/>
        <v>#DIV/0!</v>
      </c>
      <c r="S13" t="e">
        <f t="shared" si="4"/>
        <v>#DIV/0!</v>
      </c>
    </row>
    <row r="14" spans="1:19" ht="14.1" customHeight="1">
      <c r="A14" s="7"/>
      <c r="B14" s="29"/>
      <c r="C14" s="28"/>
      <c r="D14" s="8">
        <f t="shared" si="0"/>
        <v>0</v>
      </c>
      <c r="E14" s="28"/>
      <c r="F14" s="8">
        <f t="shared" si="1"/>
        <v>0</v>
      </c>
      <c r="G14" s="27" t="e">
        <f t="shared" si="2"/>
        <v>#DIV/0!</v>
      </c>
      <c r="H14" s="36"/>
      <c r="I14" s="37"/>
      <c r="O14" s="26" t="e">
        <f t="shared" si="3"/>
        <v>#DIV/0!</v>
      </c>
      <c r="S14" t="e">
        <f t="shared" si="4"/>
        <v>#DIV/0!</v>
      </c>
    </row>
    <row r="15" spans="1:19" ht="14.1" customHeight="1">
      <c r="A15" s="7"/>
      <c r="B15" s="29"/>
      <c r="C15" s="28"/>
      <c r="D15" s="8">
        <f t="shared" si="0"/>
        <v>0</v>
      </c>
      <c r="E15" s="28"/>
      <c r="F15" s="8">
        <f t="shared" si="1"/>
        <v>0</v>
      </c>
      <c r="G15" s="27" t="e">
        <f t="shared" si="2"/>
        <v>#DIV/0!</v>
      </c>
      <c r="H15" s="36"/>
      <c r="I15" s="37"/>
      <c r="O15" s="26" t="e">
        <f t="shared" si="3"/>
        <v>#DIV/0!</v>
      </c>
      <c r="S15" t="e">
        <f t="shared" si="4"/>
        <v>#DIV/0!</v>
      </c>
    </row>
    <row r="16" spans="1:19" ht="14.1" customHeight="1">
      <c r="A16" s="7"/>
      <c r="B16" s="29"/>
      <c r="C16" s="28"/>
      <c r="D16" s="8">
        <f t="shared" si="0"/>
        <v>0</v>
      </c>
      <c r="E16" s="28"/>
      <c r="F16" s="8">
        <f t="shared" si="1"/>
        <v>0</v>
      </c>
      <c r="G16" s="27" t="e">
        <f t="shared" si="2"/>
        <v>#DIV/0!</v>
      </c>
      <c r="H16" s="36"/>
      <c r="I16" s="37"/>
      <c r="O16" s="26" t="e">
        <f t="shared" si="3"/>
        <v>#DIV/0!</v>
      </c>
      <c r="S16" t="e">
        <f t="shared" si="4"/>
        <v>#DIV/0!</v>
      </c>
    </row>
    <row r="17" spans="1:23" ht="14.1" customHeight="1">
      <c r="A17" s="7"/>
      <c r="B17" s="29"/>
      <c r="C17" s="28"/>
      <c r="D17" s="8">
        <f t="shared" si="0"/>
        <v>0</v>
      </c>
      <c r="E17" s="28"/>
      <c r="F17" s="8">
        <f t="shared" si="1"/>
        <v>0</v>
      </c>
      <c r="G17" s="27" t="e">
        <f t="shared" si="2"/>
        <v>#DIV/0!</v>
      </c>
      <c r="H17" s="36"/>
      <c r="I17" s="37"/>
      <c r="O17" s="26" t="e">
        <f t="shared" si="3"/>
        <v>#DIV/0!</v>
      </c>
      <c r="S17" t="e">
        <f t="shared" si="4"/>
        <v>#DIV/0!</v>
      </c>
    </row>
    <row r="18" spans="1:23" ht="14.1" customHeight="1">
      <c r="A18" s="7"/>
      <c r="B18" s="29"/>
      <c r="C18" s="28"/>
      <c r="D18" s="8">
        <f t="shared" si="0"/>
        <v>0</v>
      </c>
      <c r="E18" s="28"/>
      <c r="F18" s="8">
        <f t="shared" si="1"/>
        <v>0</v>
      </c>
      <c r="G18" s="27" t="e">
        <f t="shared" si="2"/>
        <v>#DIV/0!</v>
      </c>
      <c r="H18" s="36"/>
      <c r="I18" s="37"/>
      <c r="O18" s="26" t="e">
        <f t="shared" si="3"/>
        <v>#DIV/0!</v>
      </c>
      <c r="S18" t="e">
        <f t="shared" si="4"/>
        <v>#DIV/0!</v>
      </c>
    </row>
    <row r="19" spans="1:23" ht="14.1" customHeight="1">
      <c r="A19" s="7"/>
      <c r="B19" s="29"/>
      <c r="C19" s="28"/>
      <c r="D19" s="8">
        <f t="shared" si="0"/>
        <v>0</v>
      </c>
      <c r="E19" s="28"/>
      <c r="F19" s="8">
        <f t="shared" si="1"/>
        <v>0</v>
      </c>
      <c r="G19" s="27" t="e">
        <f t="shared" si="2"/>
        <v>#DIV/0!</v>
      </c>
      <c r="H19" s="36"/>
      <c r="I19" s="37"/>
      <c r="O19" s="26" t="e">
        <f t="shared" si="3"/>
        <v>#DIV/0!</v>
      </c>
      <c r="S19" t="e">
        <f t="shared" si="4"/>
        <v>#DIV/0!</v>
      </c>
    </row>
    <row r="20" spans="1:23" ht="14.1" customHeight="1">
      <c r="A20" s="7"/>
      <c r="B20" s="29"/>
      <c r="C20" s="28"/>
      <c r="D20" s="8">
        <f t="shared" si="0"/>
        <v>0</v>
      </c>
      <c r="E20" s="28"/>
      <c r="F20" s="8">
        <f t="shared" si="1"/>
        <v>0</v>
      </c>
      <c r="G20" s="27" t="e">
        <f t="shared" si="2"/>
        <v>#DIV/0!</v>
      </c>
      <c r="H20" s="36"/>
      <c r="I20" s="37"/>
      <c r="O20" s="26" t="e">
        <f t="shared" si="3"/>
        <v>#DIV/0!</v>
      </c>
      <c r="S20" t="e">
        <f t="shared" si="4"/>
        <v>#DIV/0!</v>
      </c>
    </row>
    <row r="21" spans="1:23" ht="14.1" customHeight="1">
      <c r="A21" s="7"/>
      <c r="B21" s="29"/>
      <c r="C21" s="28"/>
      <c r="D21" s="8">
        <f t="shared" si="0"/>
        <v>0</v>
      </c>
      <c r="E21" s="28"/>
      <c r="F21" s="8">
        <f t="shared" si="1"/>
        <v>0</v>
      </c>
      <c r="G21" s="27" t="e">
        <f t="shared" si="2"/>
        <v>#DIV/0!</v>
      </c>
      <c r="H21" s="36"/>
      <c r="I21" s="37"/>
      <c r="O21" s="26" t="e">
        <f t="shared" si="3"/>
        <v>#DIV/0!</v>
      </c>
      <c r="S21" t="e">
        <f t="shared" si="4"/>
        <v>#DIV/0!</v>
      </c>
    </row>
    <row r="22" spans="1:23" ht="14.1" customHeight="1">
      <c r="A22" s="7"/>
      <c r="B22" s="29"/>
      <c r="C22" s="28"/>
      <c r="D22" s="8">
        <f t="shared" si="0"/>
        <v>0</v>
      </c>
      <c r="E22" s="28"/>
      <c r="F22" s="8">
        <f t="shared" si="1"/>
        <v>0</v>
      </c>
      <c r="G22" s="27" t="e">
        <f t="shared" si="2"/>
        <v>#DIV/0!</v>
      </c>
      <c r="H22" s="36"/>
      <c r="I22" s="37"/>
      <c r="O22" s="26" t="e">
        <f t="shared" si="3"/>
        <v>#DIV/0!</v>
      </c>
      <c r="S22" t="e">
        <f t="shared" si="4"/>
        <v>#DIV/0!</v>
      </c>
    </row>
    <row r="23" spans="1:23" ht="14.1" customHeight="1">
      <c r="A23" s="7"/>
      <c r="B23" s="29"/>
      <c r="C23" s="28"/>
      <c r="D23" s="8">
        <f t="shared" si="0"/>
        <v>0</v>
      </c>
      <c r="E23" s="28"/>
      <c r="F23" s="8">
        <f t="shared" si="1"/>
        <v>0</v>
      </c>
      <c r="G23" s="27" t="e">
        <f t="shared" si="2"/>
        <v>#DIV/0!</v>
      </c>
      <c r="H23" s="36"/>
      <c r="I23" s="37"/>
      <c r="O23" s="26" t="e">
        <f t="shared" si="3"/>
        <v>#DIV/0!</v>
      </c>
      <c r="S23" t="e">
        <f t="shared" si="4"/>
        <v>#DIV/0!</v>
      </c>
    </row>
    <row r="24" spans="1:23" ht="14.1" customHeight="1" thickBot="1">
      <c r="A24" s="7"/>
      <c r="B24" s="29"/>
      <c r="C24" s="28"/>
      <c r="D24" s="8">
        <f t="shared" si="0"/>
        <v>0</v>
      </c>
      <c r="E24" s="28"/>
      <c r="F24" s="8">
        <f t="shared" si="1"/>
        <v>0</v>
      </c>
      <c r="G24" s="27" t="e">
        <f t="shared" si="2"/>
        <v>#DIV/0!</v>
      </c>
      <c r="H24" s="38"/>
      <c r="I24" s="39"/>
      <c r="O24" s="26" t="e">
        <f t="shared" si="3"/>
        <v>#DIV/0!</v>
      </c>
      <c r="S24" t="e">
        <f t="shared" si="4"/>
        <v>#DIV/0!</v>
      </c>
    </row>
    <row r="25" spans="1:23" ht="14.1" customHeight="1">
      <c r="A25" s="7"/>
      <c r="B25" s="29"/>
      <c r="C25" s="28"/>
      <c r="D25" s="8">
        <f t="shared" si="0"/>
        <v>0</v>
      </c>
      <c r="E25" s="28"/>
      <c r="F25" s="8">
        <f t="shared" si="1"/>
        <v>0</v>
      </c>
      <c r="G25" s="27" t="e">
        <f t="shared" si="2"/>
        <v>#DIV/0!</v>
      </c>
      <c r="O25" s="26" t="e">
        <f t="shared" si="3"/>
        <v>#DIV/0!</v>
      </c>
      <c r="S25" t="e">
        <f t="shared" si="4"/>
        <v>#DIV/0!</v>
      </c>
    </row>
    <row r="26" spans="1:23" ht="14.1" customHeight="1">
      <c r="A26" s="7"/>
      <c r="B26" s="29"/>
      <c r="C26" s="28"/>
      <c r="D26" s="8">
        <f t="shared" si="0"/>
        <v>0</v>
      </c>
      <c r="E26" s="28"/>
      <c r="F26" s="8">
        <f t="shared" si="1"/>
        <v>0</v>
      </c>
      <c r="G26" s="27" t="e">
        <f t="shared" si="2"/>
        <v>#DIV/0!</v>
      </c>
      <c r="O26" s="26" t="e">
        <f t="shared" si="3"/>
        <v>#DIV/0!</v>
      </c>
      <c r="S26" t="e">
        <f t="shared" si="4"/>
        <v>#DIV/0!</v>
      </c>
    </row>
    <row r="27" spans="1:23" ht="14.1" customHeight="1">
      <c r="A27" s="7"/>
      <c r="B27" s="29"/>
      <c r="C27" s="28"/>
      <c r="D27" s="8">
        <f t="shared" si="0"/>
        <v>0</v>
      </c>
      <c r="E27" s="28"/>
      <c r="F27" s="8">
        <f t="shared" si="1"/>
        <v>0</v>
      </c>
      <c r="G27" s="27" t="e">
        <f t="shared" si="2"/>
        <v>#DIV/0!</v>
      </c>
      <c r="O27" s="26" t="e">
        <f t="shared" si="3"/>
        <v>#DIV/0!</v>
      </c>
      <c r="S27" t="e">
        <f t="shared" si="4"/>
        <v>#DIV/0!</v>
      </c>
      <c r="W27" t="s">
        <v>17</v>
      </c>
    </row>
    <row r="28" spans="1:23" ht="14.1" customHeight="1">
      <c r="A28" s="7"/>
      <c r="B28" s="29"/>
      <c r="C28" s="28"/>
      <c r="D28" s="8">
        <f t="shared" si="0"/>
        <v>0</v>
      </c>
      <c r="E28" s="28"/>
      <c r="F28" s="8">
        <f t="shared" si="1"/>
        <v>0</v>
      </c>
      <c r="G28" s="27" t="e">
        <f t="shared" si="2"/>
        <v>#DIV/0!</v>
      </c>
      <c r="O28" s="26" t="e">
        <f t="shared" si="3"/>
        <v>#DIV/0!</v>
      </c>
      <c r="S28" t="e">
        <f t="shared" si="4"/>
        <v>#DIV/0!</v>
      </c>
      <c r="W28" t="s">
        <v>18</v>
      </c>
    </row>
    <row r="29" spans="1:23">
      <c r="O29" s="26" t="e">
        <f t="shared" si="3"/>
        <v>#DIV/0!</v>
      </c>
      <c r="S29" t="e">
        <f>IF(O29&gt;1.2,"Large Increase - You Sure",IF(O29&lt;0.8,"Large Decrease - you sure",IF(O29&gt;0.8&lt;1.2,"MV Change Looks OK")))</f>
        <v>#DIV/0!</v>
      </c>
    </row>
    <row r="30" spans="1:23" s="1" customFormat="1" ht="15.6">
      <c r="A30" s="1" t="s">
        <v>4</v>
      </c>
      <c r="B30" s="10" t="s">
        <v>5</v>
      </c>
      <c r="C30" s="11" t="s">
        <v>5</v>
      </c>
      <c r="D30" s="11">
        <f>SUM(D10:D28)</f>
        <v>86.194599999999994</v>
      </c>
      <c r="E30" s="21">
        <f>SUM(E10:E28)</f>
        <v>10.1</v>
      </c>
      <c r="F30" s="25">
        <f>SUM(F10:F28)</f>
        <v>76.0946</v>
      </c>
      <c r="G30" s="24" t="str">
        <f>IF(F30&lt;0,W27,W28)</f>
        <v>Profit</v>
      </c>
    </row>
    <row r="31" spans="1:23">
      <c r="D31" s="41" t="s">
        <v>25</v>
      </c>
      <c r="E31" s="41"/>
    </row>
    <row r="32" spans="1:23">
      <c r="A32" s="20" t="s">
        <v>14</v>
      </c>
      <c r="F32" s="32">
        <f>+F30+F31</f>
        <v>76.0946</v>
      </c>
    </row>
    <row r="35" spans="6:6">
      <c r="F35" s="31"/>
    </row>
    <row r="36" spans="6:6">
      <c r="F36" s="31"/>
    </row>
    <row r="37" spans="6:6">
      <c r="F37" s="31"/>
    </row>
  </sheetData>
  <mergeCells count="5">
    <mergeCell ref="C3:E4"/>
    <mergeCell ref="H10:I24"/>
    <mergeCell ref="C6:C8"/>
    <mergeCell ref="B6:B8"/>
    <mergeCell ref="D31:E31"/>
  </mergeCells>
  <phoneticPr fontId="0" type="noConversion"/>
  <hyperlinks>
    <hyperlink ref="A32" location="Sheet2!Print_Area" display="Click here for your journal entry"/>
  </hyperlinks>
  <pageMargins left="0.35" right="3.1" top="1" bottom="1" header="0.5" footer="0.5"/>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1:H29"/>
  <sheetViews>
    <sheetView workbookViewId="0">
      <selection sqref="A1:C32"/>
    </sheetView>
  </sheetViews>
  <sheetFormatPr defaultRowHeight="13.2"/>
  <cols>
    <col min="1" max="1" width="33.6640625" customWidth="1"/>
    <col min="2" max="2" width="15.44140625" customWidth="1"/>
    <col min="3" max="3" width="16.6640625" customWidth="1"/>
    <col min="4" max="4" width="14.6640625" customWidth="1"/>
    <col min="7" max="8" width="10.33203125" bestFit="1" customWidth="1"/>
  </cols>
  <sheetData>
    <row r="1" spans="1:8">
      <c r="A1" s="14" t="s">
        <v>13</v>
      </c>
    </row>
    <row r="4" spans="1:8">
      <c r="A4" s="14" t="s">
        <v>9</v>
      </c>
      <c r="B4" s="19" t="s">
        <v>12</v>
      </c>
      <c r="C4" s="19" t="s">
        <v>11</v>
      </c>
      <c r="H4" s="15" t="s">
        <v>10</v>
      </c>
    </row>
    <row r="5" spans="1:8">
      <c r="C5" s="16"/>
      <c r="D5" s="16"/>
    </row>
    <row r="6" spans="1:8">
      <c r="A6" s="14" t="s">
        <v>15</v>
      </c>
      <c r="B6" s="17">
        <f>IF(Sheet1!F30&lt;0,Sheet1!F30*-1,H25)</f>
        <v>0</v>
      </c>
      <c r="C6" s="17">
        <f>IF(Sheet1!F30&gt;0,Sheet1!F30*-1,G4)*-1</f>
        <v>76.0946</v>
      </c>
      <c r="D6" s="16"/>
    </row>
    <row r="7" spans="1:8">
      <c r="A7" s="14" t="s">
        <v>16</v>
      </c>
      <c r="B7" s="22">
        <f>+C6</f>
        <v>76.0946</v>
      </c>
      <c r="C7" s="22">
        <f>+B6</f>
        <v>0</v>
      </c>
      <c r="D7" s="16"/>
    </row>
    <row r="8" spans="1:8">
      <c r="D8" s="16"/>
    </row>
    <row r="9" spans="1:8">
      <c r="D9" s="16"/>
    </row>
    <row r="10" spans="1:8">
      <c r="D10" s="16"/>
    </row>
    <row r="11" spans="1:8">
      <c r="B11" s="23">
        <f>SUM(B6:B10)</f>
        <v>76.0946</v>
      </c>
      <c r="C11" s="23">
        <f>SUM(C6:C10)</f>
        <v>76.0946</v>
      </c>
      <c r="D11" s="16"/>
    </row>
    <row r="12" spans="1:8">
      <c r="D12" s="16"/>
    </row>
    <row r="13" spans="1:8">
      <c r="D13" s="16"/>
    </row>
    <row r="14" spans="1:8">
      <c r="D14" s="16"/>
    </row>
    <row r="15" spans="1:8">
      <c r="D15" s="16"/>
    </row>
    <row r="16" spans="1:8">
      <c r="D16" s="16"/>
    </row>
    <row r="17" spans="1:8">
      <c r="D17" s="16"/>
    </row>
    <row r="18" spans="1:8">
      <c r="D18" s="16"/>
    </row>
    <row r="19" spans="1:8">
      <c r="D19" s="16"/>
    </row>
    <row r="20" spans="1:8">
      <c r="D20" s="16"/>
    </row>
    <row r="21" spans="1:8">
      <c r="D21" s="16"/>
    </row>
    <row r="22" spans="1:8">
      <c r="D22" s="16"/>
    </row>
    <row r="23" spans="1:8">
      <c r="D23" s="16"/>
    </row>
    <row r="24" spans="1:8">
      <c r="D24" s="16"/>
    </row>
    <row r="25" spans="1:8">
      <c r="D25" s="16"/>
      <c r="G25">
        <v>0</v>
      </c>
    </row>
    <row r="26" spans="1:8">
      <c r="A26" s="14" t="s">
        <v>5</v>
      </c>
      <c r="B26" s="17" t="s">
        <v>5</v>
      </c>
      <c r="C26" s="13" t="str">
        <f>IF(G27&gt;0,G27,H4)</f>
        <v xml:space="preserve"> </v>
      </c>
      <c r="G26">
        <f>SUM(B6:B24)</f>
        <v>152.1892</v>
      </c>
      <c r="H26" s="18" t="s">
        <v>5</v>
      </c>
    </row>
    <row r="27" spans="1:8">
      <c r="G27" s="18" t="s">
        <v>5</v>
      </c>
    </row>
    <row r="29" spans="1:8">
      <c r="A29" s="14"/>
      <c r="B29" s="13"/>
      <c r="C29" s="13"/>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Sheet2!Print_Area</vt:lpstr>
    </vt:vector>
  </TitlesOfParts>
  <Company>Robert Lopez CPA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D'Angelo</dc:creator>
  <cp:lastModifiedBy>sunil.adiyodi</cp:lastModifiedBy>
  <cp:lastPrinted>2017-06-08T02:51:18Z</cp:lastPrinted>
  <dcterms:created xsi:type="dcterms:W3CDTF">2003-09-15T03:31:35Z</dcterms:created>
  <dcterms:modified xsi:type="dcterms:W3CDTF">2019-04-30T05:19:24Z</dcterms:modified>
</cp:coreProperties>
</file>