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OCT2\2021\Workpapers\9. Expenses\General\"/>
    </mc:Choice>
  </mc:AlternateContent>
  <xr:revisionPtr revIDLastSave="0" documentId="13_ncr:1_{DC82CABE-270A-41D8-BC10-467C92B20ECA}" xr6:coauthVersionLast="45" xr6:coauthVersionMax="45" xr10:uidLastSave="{00000000-0000-0000-0000-000000000000}"/>
  <bookViews>
    <workbookView xWindow="31980" yWindow="1590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I22" i="1" l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N14" i="1" s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<sst xmlns="http://schemas.openxmlformats.org/spreadsheetml/2006/main" count="32" uniqueCount="29">
  <si>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</si>
  <si>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</si>
  <si>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</si>
  <si>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</si>
  <si>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</si>
  <si>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</si>
  <si>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</si>
  <si>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</si>
  <si>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</si>
  <si>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</si>
  <si>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</si>
  <si>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</si>
  <si>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ACCOUNTING FEES</t>
  </si>
  <si>
    <t>Accouting fees - no GST claim</t>
  </si>
  <si>
    <t>Accouting fees - GST claim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</si>
  <si>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</si>
  <si>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</si>
  <si>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</si>
  <si>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</si>
  <si>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</si>
  <si>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</si>
  <si>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</si>
  <si>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</si>
  <si>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</si>
  <si>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</si>
  <si>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</si>
  <si>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2020FY FINAL FEE BREAKDOWN</t>
  </si>
  <si>
    <t>RITC % for 2022FY</t>
  </si>
  <si>
    <t>Genoa Super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</si>
</sst>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Fill="1"/>
    <xf numFmtId="44" fontId="0" fillId="0" borderId="0" xfId="1" applyFont="1" applyFill="1" applyBorder="1"/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N33"/>
  <sheetViews>
    <sheetView tabSelected="1" topLeftCell="A10" workbookViewId="0">
      <selection activeCell="G15" sqref="G1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1" t="s">
        <v>0</v>
      </c>
      <c r="B1" s="2"/>
      <c r="C1" s="3" t="s">
        <v>28</v>
      </c>
      <c r="D1" s="4"/>
      <c r="E1" s="4"/>
      <c r="F1" s="5"/>
      <c r="H1" s="6" t="s">
        <v>1</v>
      </c>
      <c r="I1" s="6"/>
    </row>
    <row r="2" spans="1:14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4" ht="18" x14ac:dyDescent="0.25">
      <c r="A3" s="11" t="s">
        <v>12</v>
      </c>
      <c r="C3" s="12"/>
      <c r="G3" s="14" t="s">
        <v>4</v>
      </c>
      <c r="H3" s="15" t="s">
        <v>11</v>
      </c>
      <c r="I3" s="16">
        <v>44377</v>
      </c>
    </row>
    <row r="4" spans="1:14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/>
      <c r="I4" s="16"/>
    </row>
    <row r="5" spans="1:14" ht="18" x14ac:dyDescent="0.25">
      <c r="D5" s="11"/>
      <c r="E5" s="11"/>
      <c r="F5" s="19"/>
      <c r="G5" s="20"/>
      <c r="H5" s="21"/>
      <c r="I5" s="22"/>
    </row>
    <row r="7" spans="1:14" s="25" customFormat="1" ht="25.5" x14ac:dyDescent="0.25">
      <c r="A7" s="23" t="s">
        <v>7</v>
      </c>
      <c r="B7" s="42" t="s">
        <v>8</v>
      </c>
      <c r="C7" s="43"/>
      <c r="D7" s="43"/>
      <c r="E7" s="44"/>
      <c r="F7" s="24" t="s">
        <v>9</v>
      </c>
      <c r="G7" s="42" t="s">
        <v>10</v>
      </c>
      <c r="H7" s="45"/>
      <c r="I7" s="46"/>
    </row>
    <row r="8" spans="1:14" x14ac:dyDescent="0.25">
      <c r="A8" s="26"/>
    </row>
    <row r="9" spans="1:14" x14ac:dyDescent="0.25">
      <c r="A9" s="26"/>
      <c r="E9" s="47"/>
      <c r="F9" s="48"/>
      <c r="G9" s="26"/>
      <c r="H9" s="26"/>
      <c r="I9" s="26"/>
      <c r="J9" s="26"/>
    </row>
    <row r="10" spans="1:14" x14ac:dyDescent="0.25">
      <c r="A10" s="31"/>
      <c r="B10" s="31"/>
      <c r="C10" s="31" t="s">
        <v>26</v>
      </c>
      <c r="D10" s="26"/>
      <c r="E10" s="26"/>
      <c r="G10" s="38" t="s">
        <v>16</v>
      </c>
      <c r="I10" s="40" t="s">
        <v>15</v>
      </c>
    </row>
    <row r="11" spans="1:14" x14ac:dyDescent="0.25">
      <c r="A11" s="31"/>
      <c r="B11" s="31"/>
      <c r="C11" s="26" t="s">
        <v>24</v>
      </c>
      <c r="D11" s="26"/>
      <c r="E11" s="26"/>
      <c r="G11" s="27">
        <f>780*1.1</f>
        <v>858.00000000000011</v>
      </c>
      <c r="I11" s="13">
        <v>0</v>
      </c>
    </row>
    <row r="12" spans="1:14" x14ac:dyDescent="0.25">
      <c r="A12" s="31"/>
      <c r="B12" s="31"/>
      <c r="C12" s="26" t="s">
        <v>23</v>
      </c>
      <c r="D12" s="26"/>
      <c r="E12" s="26"/>
      <c r="G12" s="27">
        <f>160*1.1</f>
        <v>176</v>
      </c>
      <c r="I12" s="13">
        <f>+G12/11*0.75</f>
        <v>12</v>
      </c>
    </row>
    <row r="13" spans="1:14" x14ac:dyDescent="0.25">
      <c r="A13" s="26"/>
      <c r="B13" s="26"/>
      <c r="C13" s="26" t="s">
        <v>13</v>
      </c>
      <c r="D13" s="26"/>
      <c r="E13" s="26"/>
      <c r="G13" s="27">
        <f>+(1200+120)*1.1</f>
        <v>1452.0000000000002</v>
      </c>
      <c r="I13" s="13">
        <v>0</v>
      </c>
    </row>
    <row r="14" spans="1:14" x14ac:dyDescent="0.25">
      <c r="A14" s="26"/>
      <c r="B14" s="26"/>
      <c r="C14" s="26" t="s">
        <v>14</v>
      </c>
      <c r="D14" s="26"/>
      <c r="E14" s="26"/>
      <c r="G14" s="33">
        <f>+(1700+150)*1.1</f>
        <v>2035.0000000000002</v>
      </c>
      <c r="I14" s="33">
        <f>+G14/11*0.75</f>
        <v>138.75000000000003</v>
      </c>
      <c r="K14" t="s">
        <v>27</v>
      </c>
      <c r="N14" s="41">
        <f>+G14/G15</f>
        <v>0.45012165450121661</v>
      </c>
    </row>
    <row r="15" spans="1:14" x14ac:dyDescent="0.25">
      <c r="A15" s="26"/>
      <c r="B15" s="26"/>
      <c r="C15" s="26"/>
      <c r="D15" s="26"/>
      <c r="E15" s="26"/>
      <c r="G15" s="27">
        <f>SUM(G11:G14)</f>
        <v>4521</v>
      </c>
      <c r="I15" s="27">
        <f>SUM(I11:I14)</f>
        <v>150.75000000000003</v>
      </c>
    </row>
    <row r="16" spans="1:14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17</v>
      </c>
      <c r="D18" s="26"/>
      <c r="E18" s="39" t="s">
        <v>19</v>
      </c>
      <c r="F18" s="38" t="s">
        <v>20</v>
      </c>
      <c r="G18" s="40" t="s">
        <v>16</v>
      </c>
      <c r="I18" s="40" t="s">
        <v>22</v>
      </c>
    </row>
    <row r="19" spans="1:9" x14ac:dyDescent="0.25">
      <c r="A19" s="26"/>
      <c r="B19" s="26"/>
      <c r="C19" s="34">
        <v>43709</v>
      </c>
      <c r="D19" s="26"/>
      <c r="E19" s="27">
        <v>617</v>
      </c>
      <c r="F19" s="27">
        <v>428</v>
      </c>
      <c r="G19" s="35">
        <f>SUM(E19:F19)</f>
        <v>1045</v>
      </c>
      <c r="I19" s="13">
        <f>+F19/11*0.75</f>
        <v>29.18181818181818</v>
      </c>
    </row>
    <row r="20" spans="1:9" x14ac:dyDescent="0.25">
      <c r="A20" s="26"/>
      <c r="B20" s="26"/>
      <c r="C20" s="34">
        <v>43800</v>
      </c>
      <c r="D20" s="26"/>
      <c r="E20" s="27">
        <v>617</v>
      </c>
      <c r="F20" s="27">
        <v>428</v>
      </c>
      <c r="G20" s="35">
        <f>SUM(E20:F20)</f>
        <v>1045</v>
      </c>
      <c r="I20" s="13">
        <f>+F20/11*0.75</f>
        <v>29.18181818181818</v>
      </c>
    </row>
    <row r="21" spans="1:9" x14ac:dyDescent="0.25">
      <c r="A21" s="26"/>
      <c r="B21" s="26"/>
      <c r="C21" s="34">
        <v>43891</v>
      </c>
      <c r="D21" s="26"/>
      <c r="E21" s="27">
        <v>617</v>
      </c>
      <c r="F21" s="27">
        <v>428</v>
      </c>
      <c r="G21" s="37">
        <f>SUM(E21:F21)</f>
        <v>1045</v>
      </c>
      <c r="H21" s="26"/>
      <c r="I21" s="27">
        <f>+F21/11*0.75</f>
        <v>29.18181818181818</v>
      </c>
    </row>
    <row r="22" spans="1:9" x14ac:dyDescent="0.25">
      <c r="A22" s="26"/>
      <c r="B22" s="26"/>
      <c r="C22" s="34">
        <v>44013</v>
      </c>
      <c r="D22" s="26"/>
      <c r="E22" s="33">
        <v>617</v>
      </c>
      <c r="F22" s="33">
        <v>428</v>
      </c>
      <c r="G22" s="36">
        <f>SUM(E22:F22)</f>
        <v>1045</v>
      </c>
      <c r="I22" s="33">
        <f>+F22/11*0.75</f>
        <v>29.18181818181818</v>
      </c>
    </row>
    <row r="23" spans="1:9" x14ac:dyDescent="0.25">
      <c r="A23" s="26"/>
      <c r="B23" s="26"/>
      <c r="C23" s="26"/>
      <c r="D23" s="26"/>
      <c r="E23" s="35">
        <f t="shared" ref="E23:G23" si="0">SUM(E19:E22)</f>
        <v>2468</v>
      </c>
      <c r="F23" s="35">
        <f t="shared" si="0"/>
        <v>1712</v>
      </c>
      <c r="G23" s="35">
        <f t="shared" si="0"/>
        <v>4180</v>
      </c>
      <c r="I23" s="35">
        <f>SUM(I19:I22)</f>
        <v>116.72727272727272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21</v>
      </c>
      <c r="D25" s="26"/>
      <c r="E25" s="26"/>
      <c r="F25" s="29"/>
    </row>
    <row r="26" spans="1:9" x14ac:dyDescent="0.25">
      <c r="C26" s="21" t="s">
        <v>18</v>
      </c>
      <c r="G26" s="37">
        <f>+G11</f>
        <v>858.00000000000011</v>
      </c>
    </row>
    <row r="27" spans="1:9" x14ac:dyDescent="0.25">
      <c r="C27" s="26" t="s">
        <v>25</v>
      </c>
      <c r="D27" s="26"/>
      <c r="E27" s="26"/>
      <c r="F27" s="29"/>
      <c r="G27" s="35">
        <f>+G12</f>
        <v>176</v>
      </c>
      <c r="I27" s="13">
        <f>+G27/11*0.75</f>
        <v>12</v>
      </c>
    </row>
    <row r="28" spans="1:9" x14ac:dyDescent="0.25">
      <c r="C28" s="26" t="s">
        <v>19</v>
      </c>
      <c r="D28" s="26"/>
      <c r="E28" s="26"/>
      <c r="F28" s="30"/>
      <c r="G28" s="35">
        <f>+G13-E23</f>
        <v>-1015.9999999999998</v>
      </c>
    </row>
    <row r="29" spans="1:9" x14ac:dyDescent="0.25">
      <c r="C29" s="26" t="s">
        <v>20</v>
      </c>
      <c r="D29" s="26"/>
      <c r="E29" s="26"/>
      <c r="F29" s="27"/>
      <c r="G29" s="36">
        <f>+G14-F23</f>
        <v>323.00000000000023</v>
      </c>
      <c r="I29" s="33">
        <f>+G29/11*0.75</f>
        <v>22.022727272727288</v>
      </c>
    </row>
    <row r="30" spans="1:9" x14ac:dyDescent="0.25">
      <c r="G30" s="35">
        <f>SUM(G26:G29)</f>
        <v>341.00000000000045</v>
      </c>
      <c r="I30" s="13">
        <f>SUM(I26:I29)</f>
        <v>34.022727272727288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2021-06-29T23:35:44Z</dcterms:modified>
</cp:coreProperties>
</file>