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NUGGET SUPER FUND\2021 AUDIT FILE\"/>
    </mc:Choice>
  </mc:AlternateContent>
  <xr:revisionPtr revIDLastSave="0" documentId="13_ncr:1_{9AEDA656-FA97-45A5-9A15-112F1108AB48}" xr6:coauthVersionLast="47" xr6:coauthVersionMax="47" xr10:uidLastSave="{00000000-0000-0000-0000-000000000000}"/>
  <bookViews>
    <workbookView xWindow="29775" yWindow="750" windowWidth="27825" windowHeight="1545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C34" i="1"/>
  <c r="B41" i="1"/>
  <c r="B42" i="1" s="1"/>
  <c r="H9" i="1"/>
  <c r="G9" i="1"/>
  <c r="E19" i="1"/>
  <c r="A34" i="1" l="1"/>
  <c r="E4" i="1" l="1"/>
  <c r="E5" i="1"/>
  <c r="E6" i="1"/>
  <c r="E7" i="1"/>
  <c r="E18" i="1"/>
  <c r="E9" i="1"/>
  <c r="E10" i="1"/>
  <c r="E11" i="1"/>
  <c r="E12" i="1"/>
  <c r="E13" i="1"/>
  <c r="E14" i="1"/>
  <c r="E15" i="1"/>
  <c r="E16" i="1"/>
  <c r="B21" i="1"/>
  <c r="E21" i="1" l="1"/>
  <c r="C33" i="1" s="1"/>
  <c r="D44" i="1" s="1"/>
  <c r="C21" i="1"/>
  <c r="B32" i="1" l="1"/>
  <c r="B36" i="1" s="1"/>
  <c r="C36" i="1" l="1"/>
</calcChain>
</file>

<file path=xl/sharedStrings.xml><?xml version="1.0" encoding="utf-8"?>
<sst xmlns="http://schemas.openxmlformats.org/spreadsheetml/2006/main" count="28" uniqueCount="28">
  <si>
    <t>Dimensional Short Term Fixed Inst Trust</t>
  </si>
  <si>
    <t>Trial Bal</t>
  </si>
  <si>
    <t>Dimensional Aust Core Imputation Trust</t>
  </si>
  <si>
    <t>Dimensional Australia Core Equity Trust</t>
  </si>
  <si>
    <t>Dimensional Five-Year Fixed Interest</t>
  </si>
  <si>
    <t>Dimensional Global Bond Trust</t>
  </si>
  <si>
    <t>Dimensional Energing Markets Trust</t>
  </si>
  <si>
    <t>Dimensional Glob Core Eqt Tr Hdg</t>
  </si>
  <si>
    <t>Dimensional Global Core Equity Trust</t>
  </si>
  <si>
    <t>Vngd All-World Ex-US</t>
  </si>
  <si>
    <t>Diff</t>
  </si>
  <si>
    <t>WBC Term Deposit</t>
  </si>
  <si>
    <t>AMP Wholesale Australian Property Fund</t>
  </si>
  <si>
    <t>Journal Entry</t>
  </si>
  <si>
    <t>Adjust balance sheet carrying amounts for market value</t>
  </si>
  <si>
    <t>DR</t>
  </si>
  <si>
    <t>CR</t>
  </si>
  <si>
    <t>Unrealised asset change in market value</t>
  </si>
  <si>
    <t>Ishs Msci Eafe Etf</t>
  </si>
  <si>
    <t>Realised value of assets disposed</t>
  </si>
  <si>
    <t>CARRYING VALUE OF ASSETS DISPOSED</t>
  </si>
  <si>
    <t>Working Cash Account (includes accrued income)</t>
  </si>
  <si>
    <t>BT Panorama</t>
  </si>
  <si>
    <t>BT Wrap</t>
  </si>
  <si>
    <t>Working Cash Account BT Select</t>
  </si>
  <si>
    <t>Realised/unrealised market movement per BT statement</t>
  </si>
  <si>
    <t>Accrued Income</t>
  </si>
  <si>
    <t>Value of units disposed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</si>
</sst>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4"/>
  <sheetViews>
    <sheetView tabSelected="1" topLeftCell="A13" workbookViewId="0">
      <selection activeCell="C10" sqref="C10"/>
    </sheetView>
  </sheetViews>
  <sheetFormatPr defaultRowHeight="15" x14ac:dyDescent="0.25"/>
  <cols>
    <col min="1" max="1" width="53.140625" customWidth="1"/>
    <col min="2" max="2" width="11.28515625" style="1" customWidth="1"/>
    <col min="3" max="3" width="11.85546875" style="1" customWidth="1"/>
    <col min="4" max="4" width="9.5703125" style="1" bestFit="1" customWidth="1"/>
    <col min="5" max="5" width="10.7109375" style="1" customWidth="1"/>
    <col min="8" max="8" width="10.7109375" bestFit="1" customWidth="1"/>
  </cols>
  <sheetData>
    <row r="3" spans="1:9" x14ac:dyDescent="0.25">
      <c r="B3" s="2" t="s">
        <v>22</v>
      </c>
      <c r="C3" s="1" t="s">
        <v>1</v>
      </c>
      <c r="E3" s="1" t="s">
        <v>10</v>
      </c>
    </row>
    <row r="4" spans="1:9" x14ac:dyDescent="0.25">
      <c r="A4" t="s">
        <v>0</v>
      </c>
      <c r="E4" s="1">
        <f t="shared" ref="E4:E15" si="0">B4-C4</f>
        <v>0</v>
      </c>
    </row>
    <row r="5" spans="1:9" x14ac:dyDescent="0.25">
      <c r="A5" t="s">
        <v>2</v>
      </c>
      <c r="B5" s="1">
        <v>234428.04</v>
      </c>
      <c r="C5" s="1">
        <v>180624.82</v>
      </c>
      <c r="E5" s="1">
        <f t="shared" si="0"/>
        <v>53803.22</v>
      </c>
    </row>
    <row r="6" spans="1:9" x14ac:dyDescent="0.25">
      <c r="A6" t="s">
        <v>3</v>
      </c>
      <c r="B6" s="1">
        <v>222945.47</v>
      </c>
      <c r="C6" s="1">
        <v>171594.89</v>
      </c>
      <c r="E6" s="1">
        <f t="shared" si="0"/>
        <v>51350.579999999987</v>
      </c>
    </row>
    <row r="7" spans="1:9" x14ac:dyDescent="0.25">
      <c r="E7" s="1">
        <f t="shared" si="0"/>
        <v>0</v>
      </c>
    </row>
    <row r="8" spans="1:9" x14ac:dyDescent="0.25">
      <c r="G8" t="s">
        <v>27</v>
      </c>
      <c r="I8">
        <v>1.23</v>
      </c>
    </row>
    <row r="9" spans="1:9" x14ac:dyDescent="0.25">
      <c r="A9" t="s">
        <v>12</v>
      </c>
      <c r="B9" s="1">
        <v>205523.12</v>
      </c>
      <c r="C9" s="1">
        <f>242713.55</f>
        <v>242713.55</v>
      </c>
      <c r="E9" s="1">
        <f t="shared" si="0"/>
        <v>-37190.429999999993</v>
      </c>
      <c r="G9">
        <f>34825.9186+3218.1013</f>
        <v>38044.019899999999</v>
      </c>
      <c r="H9">
        <f>G9*I8</f>
        <v>46794.144477000002</v>
      </c>
    </row>
    <row r="10" spans="1:9" x14ac:dyDescent="0.25">
      <c r="A10" t="s">
        <v>4</v>
      </c>
      <c r="B10" s="1">
        <v>206205.97</v>
      </c>
      <c r="C10" s="1">
        <v>206327.92</v>
      </c>
      <c r="E10" s="1">
        <f t="shared" si="0"/>
        <v>-121.95000000001164</v>
      </c>
    </row>
    <row r="11" spans="1:9" x14ac:dyDescent="0.25">
      <c r="A11" t="s">
        <v>5</v>
      </c>
      <c r="B11" s="1">
        <v>163856.35</v>
      </c>
      <c r="C11" s="1">
        <v>166777.07</v>
      </c>
      <c r="E11" s="1">
        <f t="shared" si="0"/>
        <v>-2920.7200000000012</v>
      </c>
    </row>
    <row r="12" spans="1:9" x14ac:dyDescent="0.25">
      <c r="A12" t="s">
        <v>6</v>
      </c>
      <c r="E12" s="1">
        <f t="shared" si="0"/>
        <v>0</v>
      </c>
    </row>
    <row r="13" spans="1:9" x14ac:dyDescent="0.25">
      <c r="A13" t="s">
        <v>7</v>
      </c>
      <c r="B13" s="1">
        <v>212936.39</v>
      </c>
      <c r="C13" s="1">
        <v>151784.28</v>
      </c>
      <c r="E13" s="1">
        <f t="shared" si="0"/>
        <v>61152.110000000015</v>
      </c>
    </row>
    <row r="14" spans="1:9" x14ac:dyDescent="0.25">
      <c r="A14" t="s">
        <v>8</v>
      </c>
      <c r="B14" s="1">
        <v>198278.19</v>
      </c>
      <c r="C14" s="1">
        <v>174462.97</v>
      </c>
      <c r="E14" s="1">
        <f t="shared" si="0"/>
        <v>23815.22</v>
      </c>
    </row>
    <row r="15" spans="1:9" x14ac:dyDescent="0.25">
      <c r="A15" t="s">
        <v>9</v>
      </c>
      <c r="B15" s="1">
        <v>171106.22</v>
      </c>
      <c r="C15" s="1">
        <v>139847.4</v>
      </c>
      <c r="E15" s="1">
        <f t="shared" si="0"/>
        <v>31258.820000000007</v>
      </c>
    </row>
    <row r="16" spans="1:9" x14ac:dyDescent="0.25">
      <c r="A16" t="s">
        <v>18</v>
      </c>
      <c r="B16" s="1">
        <v>123293.36</v>
      </c>
      <c r="C16" s="1">
        <v>103606.12</v>
      </c>
      <c r="E16" s="1">
        <f t="shared" ref="E16" si="1">B16-C16</f>
        <v>19687.240000000005</v>
      </c>
    </row>
    <row r="18" spans="1:5" x14ac:dyDescent="0.25">
      <c r="A18" t="s">
        <v>21</v>
      </c>
      <c r="B18" s="1">
        <v>10876.72</v>
      </c>
      <c r="C18" s="1">
        <v>10876.72</v>
      </c>
      <c r="E18" s="1">
        <f>B18-C18</f>
        <v>0</v>
      </c>
    </row>
    <row r="19" spans="1:5" x14ac:dyDescent="0.25">
      <c r="A19" t="s">
        <v>26</v>
      </c>
      <c r="B19" s="1">
        <v>21026.51</v>
      </c>
      <c r="C19" s="1">
        <v>21026.51</v>
      </c>
      <c r="E19" s="1">
        <f>B19-C19</f>
        <v>0</v>
      </c>
    </row>
    <row r="21" spans="1:5" x14ac:dyDescent="0.25">
      <c r="B21" s="1">
        <f>SUM(B4:B20)</f>
        <v>1770476.3399999999</v>
      </c>
      <c r="C21" s="1">
        <f>SUM(C4:C20)</f>
        <v>1569642.25</v>
      </c>
      <c r="E21" s="1">
        <f>SUM(E4:E20)</f>
        <v>200834.09000000003</v>
      </c>
    </row>
    <row r="23" spans="1:5" x14ac:dyDescent="0.25">
      <c r="B23" s="1" t="s">
        <v>23</v>
      </c>
    </row>
    <row r="24" spans="1:5" x14ac:dyDescent="0.25">
      <c r="A24" t="s">
        <v>11</v>
      </c>
      <c r="B24" s="1">
        <v>0</v>
      </c>
      <c r="C24" s="1">
        <v>0</v>
      </c>
    </row>
    <row r="25" spans="1:5" x14ac:dyDescent="0.25">
      <c r="A25" t="s">
        <v>24</v>
      </c>
      <c r="B25" s="1">
        <v>0</v>
      </c>
      <c r="C25" s="1">
        <v>0</v>
      </c>
    </row>
    <row r="30" spans="1:5" x14ac:dyDescent="0.25">
      <c r="A30" t="s">
        <v>13</v>
      </c>
    </row>
    <row r="31" spans="1:5" x14ac:dyDescent="0.25">
      <c r="B31" s="1" t="s">
        <v>15</v>
      </c>
      <c r="C31" s="1" t="s">
        <v>16</v>
      </c>
    </row>
    <row r="32" spans="1:5" x14ac:dyDescent="0.25">
      <c r="A32" t="s">
        <v>14</v>
      </c>
      <c r="B32" s="1">
        <f>E21</f>
        <v>200834.09000000003</v>
      </c>
    </row>
    <row r="33" spans="1:4" x14ac:dyDescent="0.25">
      <c r="A33" t="s">
        <v>17</v>
      </c>
      <c r="C33" s="1">
        <f>E21-C34</f>
        <v>247628.23447700002</v>
      </c>
    </row>
    <row r="34" spans="1:4" x14ac:dyDescent="0.25">
      <c r="A34" t="str">
        <f>A41</f>
        <v>CARRYING VALUE OF ASSETS DISPOSED</v>
      </c>
      <c r="C34" s="1">
        <f>B41</f>
        <v>-46794.144477000002</v>
      </c>
    </row>
    <row r="36" spans="1:4" x14ac:dyDescent="0.25">
      <c r="B36" s="1">
        <f>SUM(B32:B35)</f>
        <v>200834.09000000003</v>
      </c>
      <c r="C36" s="1">
        <f>SUM(C32:C35)</f>
        <v>200834.09000000003</v>
      </c>
    </row>
    <row r="40" spans="1:4" x14ac:dyDescent="0.25">
      <c r="A40" t="s">
        <v>19</v>
      </c>
      <c r="B40" s="3">
        <v>47000</v>
      </c>
    </row>
    <row r="41" spans="1:4" x14ac:dyDescent="0.25">
      <c r="A41" t="s">
        <v>20</v>
      </c>
      <c r="B41" s="3">
        <f>-H9</f>
        <v>-46794.144477000002</v>
      </c>
    </row>
    <row r="42" spans="1:4" x14ac:dyDescent="0.25">
      <c r="B42" s="1">
        <f>SUM(B40:B41)</f>
        <v>205.85552299999836</v>
      </c>
    </row>
    <row r="44" spans="1:4" x14ac:dyDescent="0.25">
      <c r="A44" t="s">
        <v>25</v>
      </c>
      <c r="B44" s="1">
        <v>247834.09</v>
      </c>
      <c r="D44" s="1">
        <f>C33+B42</f>
        <v>247834.09000000003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2017-05-07T06:12:29Z</dcterms:created>
  <dcterms:modified xsi:type="dcterms:W3CDTF">2022-07-04T23:45:30Z</dcterms:modified>
</cp:coreProperties>
</file>